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90" windowHeight="11010" activeTab="2"/>
  </bookViews>
  <sheets>
    <sheet name="PLAN PRIHODA" sheetId="1" r:id="rId1"/>
    <sheet name="OPĆI DIO" sheetId="2" r:id="rId2"/>
    <sheet name="PLAN RASHODA I IZDATAKA" sheetId="3" r:id="rId3"/>
  </sheets>
  <definedNames>
    <definedName name="_xlnm.Print_Titles" localSheetId="0">'PLAN PRIHODA'!$1:$1</definedName>
    <definedName name="_xlnm.Print_Titles" localSheetId="2">'PLAN RASHODA I IZDATAKA'!$2:$2</definedName>
    <definedName name="_xlnm.Print_Area" localSheetId="1">'OPĆI DIO'!$A$2:$F$26</definedName>
    <definedName name="_xlnm.Print_Area" localSheetId="0">'PLAN PRIHODA'!$A$1:$K$48</definedName>
    <definedName name="_xlnm.Print_Area" localSheetId="2">'PLAN RASHODA I IZDATAKA'!$A$1:$L$369</definedName>
  </definedNames>
  <calcPr fullCalcOnLoad="1"/>
</workbook>
</file>

<file path=xl/comments3.xml><?xml version="1.0" encoding="utf-8"?>
<comments xmlns="http://schemas.openxmlformats.org/spreadsheetml/2006/main">
  <authors>
    <author>Katarina Krešo</author>
  </authors>
  <commentList>
    <comment ref="D2" authorId="0">
      <text>
        <r>
          <rPr>
            <b/>
            <sz val="9"/>
            <rFont val="Segoe UI"/>
            <family val="2"/>
          </rPr>
          <t xml:space="preserve">Katarina Krešo:
NE treba popunjavti jer se sve automatski zbraja
</t>
        </r>
        <r>
          <rPr>
            <sz val="9"/>
            <rFont val="Segoe UI"/>
            <family val="2"/>
          </rPr>
          <t xml:space="preserve">
</t>
        </r>
      </text>
    </comment>
    <comment ref="E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popuniti na 4. razini samo zatamnjene ćelije dok se ostalo zbraja</t>
        </r>
      </text>
    </comment>
    <comment ref="F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popuniti na 4. razini samo zatamnjene ćelije dok se ostalo zbraja</t>
        </r>
      </text>
    </comment>
    <comment ref="G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popuniti na 4. razini samo zatamnjene ćelije dok se ostalo zbraja</t>
        </r>
      </text>
    </comment>
    <comment ref="H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popuniti na 4. razini samo zatamnjene ćelije dok se ostalo zbraja</t>
        </r>
      </text>
    </comment>
    <comment ref="I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popuniti na 4. razini samo zatamnjene ćelije dok se ostalo zbraja</t>
        </r>
      </text>
    </comment>
    <comment ref="J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popuniti na 4. razini samo zatamnjene ćelije dok se ostalo zbraja</t>
        </r>
      </text>
    </comment>
    <comment ref="K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popuniti na 4. razini samo zatamnjene ćelije dok se ostalo zbraja</t>
        </r>
      </text>
    </comment>
    <comment ref="L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popuniti na 4. razini samo zatamnjene ćelije dok se ostalo zbraja</t>
        </r>
      </text>
    </comment>
  </commentList>
</comments>
</file>

<file path=xl/sharedStrings.xml><?xml version="1.0" encoding="utf-8"?>
<sst xmlns="http://schemas.openxmlformats.org/spreadsheetml/2006/main" count="413" uniqueCount="176">
  <si>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</si>
  <si>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</si>
  <si>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</si>
  <si>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</si>
  <si>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</si>
  <si>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</si>
  <si>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</si>
  <si>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</si>
  <si>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</si>
  <si>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</si>
  <si>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</si>
  <si>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</si>
  <si>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</si>
  <si>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</si>
  <si>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</si>
  <si>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</si>
  <si>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</si>
  <si>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</si>
  <si>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</si>
  <si>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</si>
  <si>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</si>
  <si>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</si>
  <si>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</si>
  <si>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</si>
  <si>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</si>
  <si>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</si>
  <si>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</si>
  <si>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</si>
  <si>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</si>
  <si>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</si>
  <si>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</si>
  <si>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</si>
  <si>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</si>
  <si>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</si>
  <si>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</si>
  <si>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</si>
  <si>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</si>
  <si>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</si>
  <si>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</si>
  <si>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</si>
  <si>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</si>
  <si>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</si>
  <si>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</si>
  <si>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>pozicija</t>
  </si>
  <si>
    <t>Program 7007</t>
  </si>
  <si>
    <t>FINANCIRANJE SREDNJEG ŠKOLSTVA PREMA MINIMALNOM STANDARDU</t>
  </si>
  <si>
    <t>K 7007 01</t>
  </si>
  <si>
    <t>Poslovni objekti</t>
  </si>
  <si>
    <t>Postrojenja i oprema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</si>
  <si>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</si>
  <si>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</si>
  <si>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</si>
  <si>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</si>
  <si>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</si>
  <si>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 7007 03</t>
  </si>
  <si>
    <t>Usluge tekućeg i investicijskog održavanja</t>
  </si>
  <si>
    <t>Intelektualne i osobne usluge</t>
  </si>
  <si>
    <t>A 7007 05</t>
  </si>
  <si>
    <t xml:space="preserve">FINANCIRANJE OPĆIH TROŠKOVA SREDNJEG ŠKOLSTVA </t>
  </si>
  <si>
    <t>Službena putovanja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</si>
  <si>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</si>
  <si>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</si>
  <si>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</si>
  <si>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</si>
  <si>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</si>
  <si>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</si>
  <si>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</si>
  <si>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</si>
  <si>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</si>
  <si>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</si>
  <si>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</si>
  <si>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</si>
  <si>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</si>
  <si>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</si>
  <si>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</si>
  <si>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</si>
  <si>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</si>
  <si>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</si>
  <si>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</si>
  <si>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</si>
  <si>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</si>
  <si>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</si>
  <si>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</si>
  <si>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</si>
  <si>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</si>
  <si>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Ostali rashodi</t>
  </si>
  <si>
    <t>Tekuće donacije</t>
  </si>
  <si>
    <t>Tekuće donacije u novcu</t>
  </si>
  <si>
    <t>A 7007 06</t>
  </si>
  <si>
    <t xml:space="preserve">FINANCIRANJE STVARNIH TROŠKOVA SREDNJEG ŠKOLSTVA </t>
  </si>
  <si>
    <t>Naknade za prijevoz, za rad na terenu i odvojeni život</t>
  </si>
  <si>
    <t>A 7007 07</t>
  </si>
  <si>
    <t>SMJEŠTAJ I PREHRANA UČENIKA U UČENIČKIM DOMOVIMA</t>
  </si>
  <si>
    <t>Program 7008</t>
  </si>
  <si>
    <t>FINANCIRANJE ŠKOLSTVA IZNAD MINIMALNOG STANDARDA</t>
  </si>
  <si>
    <t>Plaće za redovan rad</t>
  </si>
  <si>
    <t>Doprinosi za obvezno zdravstveno osiguranje</t>
  </si>
  <si>
    <t>FINANCIRANJE ŠKOLSTVA IZVAN ŽUPANIJSKOG PRORAČUNA</t>
  </si>
  <si>
    <t>A 7011 02</t>
  </si>
  <si>
    <t>VLASTITI PRIHODI - SREDNJE ŠKOLSTVO</t>
  </si>
  <si>
    <t>Plaće u naravi</t>
  </si>
  <si>
    <t>Kamate za primljene kredite i zajmove od kreditnih i ostalih financijskih institucija izvan javnog sektora</t>
  </si>
  <si>
    <t>Negativne tečajne razlike i razlike zbog primjene valutne klauzule</t>
  </si>
  <si>
    <t>Rashodi za nabavu neproizvedene dugotrajne imovine</t>
  </si>
  <si>
    <t>Licence</t>
  </si>
  <si>
    <t>Medicinska i laboratorijska oprema</t>
  </si>
  <si>
    <t>Instrumenti, uređaji i strojevi</t>
  </si>
  <si>
    <t>Prijevozna sredstva</t>
  </si>
  <si>
    <t>Prijevozna sredstva u cestovnom prometu</t>
  </si>
  <si>
    <t>Knjige, umjetnička djela i ostale izložbene vrijednosti</t>
  </si>
  <si>
    <t>Knjige</t>
  </si>
  <si>
    <t>Višegodišnji nasadi i osnovno stado</t>
  </si>
  <si>
    <t>Višegodišnji nasadi</t>
  </si>
  <si>
    <t>Nematerijalna proizvedena imovina</t>
  </si>
  <si>
    <t>Ulaganja u računalne programe</t>
  </si>
  <si>
    <t>Izdaci za financijsku imovinu i otplate zajmova</t>
  </si>
  <si>
    <t>Izdaci za otplatu glavnice primljenih kredita i zajmova</t>
  </si>
  <si>
    <t>Program 7011</t>
  </si>
  <si>
    <t>Plaće za prekovremeni rad</t>
  </si>
  <si>
    <t>Članarine i norme</t>
  </si>
  <si>
    <t>Pomoći dane u inozemstvo i unutar općeg proračuna</t>
  </si>
  <si>
    <t>Pomoći proračunskim korisnicima drugih proračuna</t>
  </si>
  <si>
    <t>Tekuće pomoći proračunskim korisnicima drugih proračuna</t>
  </si>
  <si>
    <t>Prijenosi između proračunskih korisnika istog proračuna</t>
  </si>
  <si>
    <t>Troškovi sudskih postupaka</t>
  </si>
  <si>
    <t xml:space="preserve">Kamate za primljene kredite i zajmove </t>
  </si>
  <si>
    <t>Tekući prijenosi između proračunskih korisnika istog proračuna temeljem prijenosa EU sredstava</t>
  </si>
  <si>
    <t>Otplata glavnice primljenih zajmova od trgovačkih društava i obrtnika izvan javnog sektora</t>
  </si>
  <si>
    <t>Otplata glavnice primljenih zajmova od tuzemnih trgovačkih društava izvan javnog sektora</t>
  </si>
  <si>
    <t>Nematerijalna  imovina</t>
  </si>
  <si>
    <t>SUFINANCIRANJE OBAVEZNE ŠKOLSKE LEKTIRE U OSNOVNIM I SREDNJIM ŠKOLAMA</t>
  </si>
  <si>
    <t>ŠKOLSKI OBROK ZA SVE</t>
  </si>
  <si>
    <t>EU PROJEKTI - UČIMO ZAJEDNO 4</t>
  </si>
  <si>
    <t>POMOĆNICI U NASTAVI 3</t>
  </si>
  <si>
    <t>SHEMA - VOĆE, POVRĆE I MLIJEKO</t>
  </si>
  <si>
    <t>Naknade građanima i kućanstvima na temelju osiguranja i druge naknade</t>
  </si>
  <si>
    <t>Ostale naknade građanima i kućanstvima iz proračuna</t>
  </si>
  <si>
    <t>CENTRI IZVRSNOSTI</t>
  </si>
  <si>
    <t>K 7008 04</t>
  </si>
  <si>
    <t>T 7008 23</t>
  </si>
  <si>
    <t>T 7008 19</t>
  </si>
  <si>
    <t>T 7008 26</t>
  </si>
  <si>
    <t>T 7008 27</t>
  </si>
  <si>
    <t>T 7008 25</t>
  </si>
  <si>
    <t xml:space="preserve">SVEUKUPNO </t>
  </si>
  <si>
    <t>Opći prihodi i primici-decentralizacija</t>
  </si>
  <si>
    <t>UKUPNO</t>
  </si>
  <si>
    <t>šifra izvora</t>
  </si>
  <si>
    <t>II. REBALANS 2019. GODINE</t>
  </si>
  <si>
    <t>Plaće za posebne uvjete rada</t>
  </si>
  <si>
    <t>Kapitalne pomoći proračunskim korisnicima  drugih proračuna</t>
  </si>
  <si>
    <t>Kapitalni prijenosi između proračunskih korisnika istog proračuna temeljem prijenosa EU sredstava</t>
  </si>
  <si>
    <t>Naknade građanima i kućanstvima u novcu</t>
  </si>
  <si>
    <t>Rashodi za dodatna ulaganja na nefinancijskoj imovini</t>
  </si>
  <si>
    <t>Dodatna ulaganja na postojenjima i opremi</t>
  </si>
  <si>
    <t>2019.</t>
  </si>
  <si>
    <t>Ukupno prihodi i primici za 2019.</t>
  </si>
  <si>
    <t>IZGRADNJA I REKONSTRUKCIJA OBJEKATA SREDNJEG ŠKOLSTVA</t>
  </si>
  <si>
    <t>OPREMANJE USTANOVA SREDNJEG ŠKOLSTVA</t>
  </si>
  <si>
    <t>K7007 02</t>
  </si>
  <si>
    <t>INVESTICIJSKO ODRŽAVANJE OBJEKATA I OPREME U SREDNJEM ŠKOLSTVU</t>
  </si>
  <si>
    <t>TEKUĆE I INVESTICIJSKO ODRŽAVANJE UČENIČKIH DOMOVA</t>
  </si>
  <si>
    <t>Prijedlog plana 
za 2019.</t>
  </si>
  <si>
    <t>Naknade za rad predstavničkih i izvršnih tijela, povjerenstava i slično</t>
  </si>
  <si>
    <t>ORGANIZACIJA I IZVOĐENJE NATJECANJA I SMOTRI</t>
  </si>
  <si>
    <t>PROGRAMI I PROJEKTI U OSNOVNIM I SREDNJIM ŠKOLAMA</t>
  </si>
  <si>
    <t xml:space="preserve">Intelektualne i osobne usluge </t>
  </si>
  <si>
    <t>OSTALI PROGRAMI I PROJEKTI U ODGOJU I OBRAZOVANJU</t>
  </si>
  <si>
    <t>POTICANJE IZVRSNOSTI</t>
  </si>
  <si>
    <t>SUFINANCIRANJE OBILJEŽAVANJA DANA SJEĆANJA NA ŽRTVU VUKOVARA</t>
  </si>
  <si>
    <t>GRADITELJSKO-GEODETSKA ŠKOLA OSIJEK</t>
  </si>
  <si>
    <t>II REBALANS FINANCIJSKOG PLAN PRIHODA I PRIMITAKA ZA: GRADITELJSKO-GEODETSKA ŠKOLA OSIJEK</t>
  </si>
  <si>
    <t>II REBALANS  FINANCIJSKOG PLANA GRADITELJSKO-GEODETSKA ŠKOLA OSIJEK ZA 2019. GODINU</t>
  </si>
  <si>
    <t>Naknada troškova zaposlenima</t>
  </si>
  <si>
    <t>Uredski materijal</t>
  </si>
  <si>
    <t>II REBALANS FINANCIJSKOG PLANA  RASHODA I IZDATAKA ZA: Graditeljsko geodetska škola Osijek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</si>
</sst>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</numFmts>
  <fonts count="7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Segoe UI"/>
      <family val="2"/>
    </font>
    <font>
      <b/>
      <sz val="9"/>
      <name val="Segoe UI"/>
      <family val="2"/>
    </font>
    <font>
      <sz val="9"/>
      <name val="Arial"/>
      <family val="2"/>
    </font>
    <font>
      <sz val="9"/>
      <color indexed="8"/>
      <name val="MS Sans Serif"/>
      <family val="0"/>
    </font>
    <font>
      <b/>
      <sz val="9"/>
      <name val="Arial"/>
      <family val="2"/>
    </font>
    <font>
      <sz val="12"/>
      <color indexed="8"/>
      <name val="MS Sans Serif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1"/>
    </font>
    <font>
      <b/>
      <sz val="8"/>
      <name val="MS Sans Serif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17" fillId="34" borderId="7" applyNumberFormat="0" applyAlignment="0" applyProtection="0"/>
    <xf numFmtId="0" fontId="59" fillId="42" borderId="8" applyNumberFormat="0" applyAlignment="0" applyProtection="0"/>
    <xf numFmtId="0" fontId="15" fillId="0" borderId="9" applyNumberFormat="0" applyFill="0" applyAlignment="0" applyProtection="0"/>
    <xf numFmtId="0" fontId="60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4" fillId="44" borderId="0" applyNumberFormat="0" applyBorder="0" applyAlignment="0" applyProtection="0"/>
    <xf numFmtId="0" fontId="57" fillId="0" borderId="0">
      <alignment/>
      <protection/>
    </xf>
    <xf numFmtId="9" fontId="1" fillId="0" borderId="0" applyFont="0" applyFill="0" applyBorder="0" applyAlignment="0" applyProtection="0"/>
    <xf numFmtId="0" fontId="65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6" fillId="45" borderId="14" applyNumberFormat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8" fillId="0" borderId="16" applyNumberFormat="0" applyFill="0" applyAlignment="0" applyProtection="0"/>
    <xf numFmtId="0" fontId="69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35">
    <xf numFmtId="0" fontId="0" fillId="0" borderId="0" xfId="0" applyNumberForma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17" xfId="0" applyFont="1" applyBorder="1" applyAlignment="1" quotePrefix="1">
      <alignment horizontal="left" vertical="center" wrapText="1"/>
    </xf>
    <xf numFmtId="0" fontId="28" fillId="0" borderId="17" xfId="0" applyFont="1" applyBorder="1" applyAlignment="1" quotePrefix="1">
      <alignment horizontal="center" vertical="center" wrapText="1"/>
    </xf>
    <xf numFmtId="0" fontId="25" fillId="0" borderId="17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18" xfId="0" applyFont="1" applyBorder="1" applyAlignment="1" quotePrefix="1">
      <alignment horizontal="left" wrapText="1"/>
    </xf>
    <xf numFmtId="0" fontId="32" fillId="0" borderId="17" xfId="0" applyFont="1" applyBorder="1" applyAlignment="1" quotePrefix="1">
      <alignment horizontal="left" wrapText="1"/>
    </xf>
    <xf numFmtId="0" fontId="32" fillId="0" borderId="17" xfId="0" applyFont="1" applyBorder="1" applyAlignment="1" quotePrefix="1">
      <alignment horizontal="center" wrapText="1"/>
    </xf>
    <xf numFmtId="0" fontId="32" fillId="0" borderId="17" xfId="0" applyNumberFormat="1" applyFont="1" applyFill="1" applyBorder="1" applyAlignment="1" applyProtection="1" quotePrefix="1">
      <alignment horizontal="left"/>
      <protection/>
    </xf>
    <xf numFmtId="0" fontId="25" fillId="0" borderId="19" xfId="0" applyNumberFormat="1" applyFont="1" applyFill="1" applyBorder="1" applyAlignment="1" applyProtection="1">
      <alignment horizontal="center" wrapText="1"/>
      <protection/>
    </xf>
    <xf numFmtId="0" fontId="25" fillId="0" borderId="20" xfId="0" applyFont="1" applyBorder="1" applyAlignment="1">
      <alignment horizontal="center" vertical="center" wrapText="1"/>
    </xf>
    <xf numFmtId="3" fontId="32" fillId="0" borderId="19" xfId="0" applyNumberFormat="1" applyFont="1" applyBorder="1" applyAlignment="1">
      <alignment horizontal="right"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Border="1" applyAlignment="1">
      <alignment horizontal="center" vertical="center" wrapText="1"/>
    </xf>
    <xf numFmtId="0" fontId="35" fillId="7" borderId="18" xfId="0" applyFont="1" applyFill="1" applyBorder="1" applyAlignment="1">
      <alignment horizontal="left"/>
    </xf>
    <xf numFmtId="3" fontId="32" fillId="7" borderId="19" xfId="0" applyNumberFormat="1" applyFont="1" applyFill="1" applyBorder="1" applyAlignment="1">
      <alignment horizontal="right"/>
    </xf>
    <xf numFmtId="3" fontId="32" fillId="7" borderId="19" xfId="0" applyNumberFormat="1" applyFont="1" applyFill="1" applyBorder="1" applyAlignment="1" applyProtection="1">
      <alignment horizontal="right" wrapText="1"/>
      <protection/>
    </xf>
    <xf numFmtId="0" fontId="21" fillId="7" borderId="17" xfId="0" applyNumberFormat="1" applyFont="1" applyFill="1" applyBorder="1" applyAlignment="1" applyProtection="1">
      <alignment/>
      <protection/>
    </xf>
    <xf numFmtId="3" fontId="32" fillId="0" borderId="19" xfId="0" applyNumberFormat="1" applyFont="1" applyFill="1" applyBorder="1" applyAlignment="1">
      <alignment horizontal="right"/>
    </xf>
    <xf numFmtId="3" fontId="32" fillId="47" borderId="18" xfId="0" applyNumberFormat="1" applyFont="1" applyFill="1" applyBorder="1" applyAlignment="1" quotePrefix="1">
      <alignment horizontal="right"/>
    </xf>
    <xf numFmtId="3" fontId="32" fillId="7" borderId="18" xfId="0" applyNumberFormat="1" applyFont="1" applyFill="1" applyBorder="1" applyAlignment="1" quotePrefix="1">
      <alignment horizontal="right"/>
    </xf>
    <xf numFmtId="3" fontId="33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4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4" fontId="41" fillId="0" borderId="0" xfId="98" applyNumberFormat="1" applyFont="1" applyFill="1" applyBorder="1" applyAlignment="1">
      <alignment wrapText="1"/>
    </xf>
    <xf numFmtId="4" fontId="22" fillId="0" borderId="0" xfId="0" applyNumberFormat="1" applyFont="1" applyFill="1" applyBorder="1" applyAlignment="1" applyProtection="1">
      <alignment/>
      <protection/>
    </xf>
    <xf numFmtId="0" fontId="40" fillId="48" borderId="19" xfId="0" applyFont="1" applyFill="1" applyBorder="1" applyAlignment="1">
      <alignment horizontal="center" vertical="top"/>
    </xf>
    <xf numFmtId="0" fontId="40" fillId="49" borderId="19" xfId="0" applyFont="1" applyFill="1" applyBorder="1" applyAlignment="1">
      <alignment vertical="top" wrapText="1"/>
    </xf>
    <xf numFmtId="0" fontId="41" fillId="50" borderId="19" xfId="0" applyFont="1" applyFill="1" applyBorder="1" applyAlignment="1">
      <alignment vertical="top" wrapText="1"/>
    </xf>
    <xf numFmtId="0" fontId="41" fillId="0" borderId="19" xfId="0" applyFont="1" applyFill="1" applyBorder="1" applyAlignment="1">
      <alignment horizontal="center" vertical="top"/>
    </xf>
    <xf numFmtId="0" fontId="41" fillId="0" borderId="19" xfId="0" applyFont="1" applyFill="1" applyBorder="1" applyAlignment="1">
      <alignment vertical="top" wrapText="1"/>
    </xf>
    <xf numFmtId="0" fontId="41" fillId="0" borderId="19" xfId="0" applyFont="1" applyFill="1" applyBorder="1" applyAlignment="1" applyProtection="1">
      <alignment horizontal="center" vertical="top"/>
      <protection locked="0"/>
    </xf>
    <xf numFmtId="0" fontId="41" fillId="0" borderId="0" xfId="0" applyFont="1" applyFill="1" applyBorder="1" applyAlignment="1" applyProtection="1">
      <alignment vertical="top"/>
      <protection locked="0"/>
    </xf>
    <xf numFmtId="0" fontId="41" fillId="0" borderId="0" xfId="0" applyFont="1" applyFill="1" applyBorder="1" applyAlignment="1" applyProtection="1">
      <alignment horizontal="center" vertical="top"/>
      <protection locked="0"/>
    </xf>
    <xf numFmtId="0" fontId="41" fillId="0" borderId="0" xfId="0" applyFont="1" applyFill="1" applyBorder="1" applyAlignment="1" applyProtection="1">
      <alignment vertical="top" wrapText="1"/>
      <protection locked="0"/>
    </xf>
    <xf numFmtId="0" fontId="41" fillId="0" borderId="19" xfId="0" applyFont="1" applyBorder="1" applyAlignment="1">
      <alignment vertical="top" wrapText="1"/>
    </xf>
    <xf numFmtId="4" fontId="41" fillId="0" borderId="19" xfId="100" applyNumberFormat="1" applyFont="1" applyBorder="1" applyAlignment="1">
      <alignment wrapText="1"/>
    </xf>
    <xf numFmtId="4" fontId="40" fillId="48" borderId="19" xfId="100" applyNumberFormat="1" applyFont="1" applyFill="1" applyBorder="1" applyAlignment="1">
      <alignment wrapText="1"/>
    </xf>
    <xf numFmtId="4" fontId="41" fillId="50" borderId="19" xfId="100" applyNumberFormat="1" applyFont="1" applyFill="1" applyBorder="1" applyAlignment="1">
      <alignment wrapText="1"/>
    </xf>
    <xf numFmtId="0" fontId="40" fillId="48" borderId="19" xfId="0" applyFont="1" applyFill="1" applyBorder="1" applyAlignment="1">
      <alignment vertical="top"/>
    </xf>
    <xf numFmtId="0" fontId="41" fillId="50" borderId="19" xfId="0" applyFont="1" applyFill="1" applyBorder="1" applyAlignment="1">
      <alignment vertical="top"/>
    </xf>
    <xf numFmtId="0" fontId="41" fillId="0" borderId="19" xfId="0" applyFont="1" applyBorder="1" applyAlignment="1">
      <alignment vertical="top"/>
    </xf>
    <xf numFmtId="0" fontId="41" fillId="0" borderId="19" xfId="0" applyFont="1" applyFill="1" applyBorder="1" applyAlignment="1">
      <alignment vertical="top"/>
    </xf>
    <xf numFmtId="4" fontId="41" fillId="0" borderId="19" xfId="100" applyNumberFormat="1" applyFont="1" applyFill="1" applyBorder="1" applyAlignment="1">
      <alignment wrapText="1"/>
    </xf>
    <xf numFmtId="0" fontId="41" fillId="0" borderId="19" xfId="0" applyFont="1" applyFill="1" applyBorder="1" applyAlignment="1">
      <alignment vertical="center" wrapText="1"/>
    </xf>
    <xf numFmtId="4" fontId="41" fillId="0" borderId="0" xfId="100" applyNumberFormat="1" applyFont="1" applyFill="1" applyBorder="1" applyAlignment="1">
      <alignment wrapText="1"/>
    </xf>
    <xf numFmtId="0" fontId="40" fillId="48" borderId="19" xfId="0" applyFont="1" applyFill="1" applyBorder="1" applyAlignment="1">
      <alignment vertical="top" wrapText="1"/>
    </xf>
    <xf numFmtId="178" fontId="40" fillId="48" borderId="19" xfId="98" applyNumberFormat="1" applyFont="1" applyFill="1" applyBorder="1" applyAlignment="1">
      <alignment wrapText="1"/>
    </xf>
    <xf numFmtId="178" fontId="41" fillId="0" borderId="19" xfId="98" applyNumberFormat="1" applyFont="1" applyFill="1" applyBorder="1" applyAlignment="1">
      <alignment wrapText="1"/>
    </xf>
    <xf numFmtId="4" fontId="41" fillId="0" borderId="19" xfId="0" applyNumberFormat="1" applyFont="1" applyFill="1" applyBorder="1" applyAlignment="1">
      <alignment vertical="top" wrapText="1"/>
    </xf>
    <xf numFmtId="0" fontId="41" fillId="50" borderId="19" xfId="0" applyFont="1" applyFill="1" applyBorder="1" applyAlignment="1">
      <alignment vertical="top"/>
    </xf>
    <xf numFmtId="0" fontId="41" fillId="50" borderId="19" xfId="0" applyFont="1" applyFill="1" applyBorder="1" applyAlignment="1">
      <alignment horizontal="center" vertical="top"/>
    </xf>
    <xf numFmtId="0" fontId="41" fillId="50" borderId="19" xfId="0" applyFont="1" applyFill="1" applyBorder="1" applyAlignment="1">
      <alignment vertical="top" wrapText="1"/>
    </xf>
    <xf numFmtId="178" fontId="41" fillId="50" borderId="19" xfId="98" applyNumberFormat="1" applyFont="1" applyFill="1" applyBorder="1" applyAlignment="1">
      <alignment wrapText="1"/>
    </xf>
    <xf numFmtId="3" fontId="41" fillId="0" borderId="19" xfId="0" applyNumberFormat="1" applyFont="1" applyFill="1" applyBorder="1" applyAlignment="1">
      <alignment horizontal="center" vertical="top"/>
    </xf>
    <xf numFmtId="178" fontId="41" fillId="50" borderId="19" xfId="98" applyNumberFormat="1" applyFont="1" applyFill="1" applyBorder="1" applyAlignment="1">
      <alignment wrapText="1"/>
    </xf>
    <xf numFmtId="0" fontId="42" fillId="0" borderId="19" xfId="0" applyNumberFormat="1" applyFont="1" applyFill="1" applyBorder="1" applyAlignment="1">
      <alignment vertical="top" wrapText="1"/>
    </xf>
    <xf numFmtId="4" fontId="24" fillId="0" borderId="19" xfId="0" applyNumberFormat="1" applyFont="1" applyFill="1" applyBorder="1" applyAlignment="1" applyProtection="1">
      <alignment/>
      <protection/>
    </xf>
    <xf numFmtId="0" fontId="40" fillId="48" borderId="19" xfId="0" applyFont="1" applyFill="1" applyBorder="1" applyAlignment="1">
      <alignment vertical="top" wrapText="1"/>
    </xf>
    <xf numFmtId="3" fontId="41" fillId="0" borderId="19" xfId="0" applyNumberFormat="1" applyFont="1" applyBorder="1" applyAlignment="1">
      <alignment horizontal="center" vertical="top"/>
    </xf>
    <xf numFmtId="3" fontId="41" fillId="0" borderId="19" xfId="0" applyNumberFormat="1" applyFont="1" applyBorder="1" applyAlignment="1">
      <alignment horizontal="center" vertical="top"/>
    </xf>
    <xf numFmtId="0" fontId="41" fillId="51" borderId="19" xfId="0" applyFont="1" applyFill="1" applyBorder="1" applyAlignment="1">
      <alignment vertical="top"/>
    </xf>
    <xf numFmtId="3" fontId="41" fillId="0" borderId="19" xfId="0" applyNumberFormat="1" applyFont="1" applyFill="1" applyBorder="1" applyAlignment="1">
      <alignment horizontal="center" vertical="top"/>
    </xf>
    <xf numFmtId="4" fontId="22" fillId="0" borderId="19" xfId="0" applyNumberFormat="1" applyFont="1" applyFill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39" fillId="51" borderId="19" xfId="0" applyNumberFormat="1" applyFont="1" applyFill="1" applyBorder="1" applyAlignment="1" applyProtection="1">
      <alignment horizontal="center" vertical="center" wrapText="1"/>
      <protection/>
    </xf>
    <xf numFmtId="4" fontId="25" fillId="48" borderId="19" xfId="0" applyNumberFormat="1" applyFont="1" applyFill="1" applyBorder="1" applyAlignment="1" applyProtection="1">
      <alignment horizontal="center" vertical="center" wrapText="1"/>
      <protection/>
    </xf>
    <xf numFmtId="4" fontId="39" fillId="51" borderId="19" xfId="0" applyNumberFormat="1" applyFont="1" applyFill="1" applyBorder="1" applyAlignment="1" applyProtection="1">
      <alignment horizontal="center" vertical="center" wrapText="1"/>
      <protection/>
    </xf>
    <xf numFmtId="178" fontId="40" fillId="0" borderId="19" xfId="98" applyNumberFormat="1" applyFont="1" applyFill="1" applyBorder="1" applyAlignment="1">
      <alignment wrapText="1"/>
    </xf>
    <xf numFmtId="0" fontId="40" fillId="0" borderId="18" xfId="0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 applyProtection="1">
      <alignment/>
      <protection/>
    </xf>
    <xf numFmtId="1" fontId="39" fillId="51" borderId="18" xfId="0" applyNumberFormat="1" applyFont="1" applyFill="1" applyBorder="1" applyAlignment="1" applyProtection="1">
      <alignment horizontal="center" vertical="center" wrapText="1"/>
      <protection/>
    </xf>
    <xf numFmtId="1" fontId="39" fillId="51" borderId="17" xfId="0" applyNumberFormat="1" applyFont="1" applyFill="1" applyBorder="1" applyAlignment="1" applyProtection="1">
      <alignment horizontal="center" vertical="center" wrapText="1"/>
      <protection/>
    </xf>
    <xf numFmtId="1" fontId="39" fillId="51" borderId="21" xfId="0" applyNumberFormat="1" applyFont="1" applyFill="1" applyBorder="1" applyAlignment="1" applyProtection="1">
      <alignment horizontal="center" vertical="center" wrapText="1"/>
      <protection/>
    </xf>
    <xf numFmtId="1" fontId="25" fillId="51" borderId="19" xfId="0" applyNumberFormat="1" applyFont="1" applyFill="1" applyBorder="1" applyAlignment="1" applyProtection="1">
      <alignment horizontal="center" vertical="center" wrapText="1"/>
      <protection/>
    </xf>
    <xf numFmtId="1" fontId="39" fillId="51" borderId="19" xfId="0" applyNumberFormat="1" applyFont="1" applyFill="1" applyBorder="1" applyAlignment="1" applyProtection="1">
      <alignment horizontal="center" vertical="center" wrapText="1"/>
      <protection/>
    </xf>
    <xf numFmtId="4" fontId="41" fillId="10" borderId="19" xfId="100" applyNumberFormat="1" applyFont="1" applyFill="1" applyBorder="1" applyAlignment="1">
      <alignment wrapText="1"/>
    </xf>
    <xf numFmtId="4" fontId="41" fillId="10" borderId="19" xfId="0" applyNumberFormat="1" applyFont="1" applyFill="1" applyBorder="1" applyAlignment="1">
      <alignment vertical="top" wrapText="1"/>
    </xf>
    <xf numFmtId="178" fontId="41" fillId="10" borderId="19" xfId="98" applyNumberFormat="1" applyFont="1" applyFill="1" applyBorder="1" applyAlignment="1">
      <alignment wrapText="1"/>
    </xf>
    <xf numFmtId="4" fontId="42" fillId="10" borderId="19" xfId="0" applyNumberFormat="1" applyFont="1" applyFill="1" applyBorder="1" applyAlignment="1">
      <alignment vertical="top" wrapText="1"/>
    </xf>
    <xf numFmtId="4" fontId="24" fillId="10" borderId="19" xfId="0" applyNumberFormat="1" applyFont="1" applyFill="1" applyBorder="1" applyAlignment="1" applyProtection="1">
      <alignment/>
      <protection/>
    </xf>
    <xf numFmtId="4" fontId="22" fillId="10" borderId="19" xfId="0" applyNumberFormat="1" applyFont="1" applyFill="1" applyBorder="1" applyAlignment="1" applyProtection="1">
      <alignment/>
      <protection/>
    </xf>
    <xf numFmtId="3" fontId="41" fillId="51" borderId="19" xfId="0" applyNumberFormat="1" applyFont="1" applyFill="1" applyBorder="1" applyAlignment="1">
      <alignment horizontal="center" vertical="top"/>
    </xf>
    <xf numFmtId="3" fontId="40" fillId="52" borderId="19" xfId="0" applyNumberFormat="1" applyFont="1" applyFill="1" applyBorder="1" applyAlignment="1">
      <alignment horizontal="center" vertical="top"/>
    </xf>
    <xf numFmtId="0" fontId="41" fillId="0" borderId="0" xfId="0" applyFont="1" applyBorder="1" applyAlignment="1">
      <alignment vertical="top" wrapText="1"/>
    </xf>
    <xf numFmtId="0" fontId="41" fillId="53" borderId="19" xfId="0" applyFont="1" applyFill="1" applyBorder="1" applyAlignment="1">
      <alignment horizontal="center" vertical="top"/>
    </xf>
    <xf numFmtId="0" fontId="41" fillId="51" borderId="19" xfId="0" applyFont="1" applyFill="1" applyBorder="1" applyAlignment="1">
      <alignment horizontal="center" vertical="top"/>
    </xf>
    <xf numFmtId="4" fontId="41" fillId="47" borderId="19" xfId="100" applyNumberFormat="1" applyFont="1" applyFill="1" applyBorder="1" applyAlignment="1">
      <alignment wrapText="1"/>
    </xf>
    <xf numFmtId="0" fontId="45" fillId="0" borderId="0" xfId="0" applyFont="1" applyAlignment="1">
      <alignment horizontal="right"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1" fontId="47" fillId="0" borderId="22" xfId="0" applyNumberFormat="1" applyFont="1" applyBorder="1" applyAlignment="1">
      <alignment wrapText="1"/>
    </xf>
    <xf numFmtId="4" fontId="47" fillId="0" borderId="23" xfId="0" applyNumberFormat="1" applyFont="1" applyBorder="1" applyAlignment="1">
      <alignment/>
    </xf>
    <xf numFmtId="4" fontId="47" fillId="0" borderId="24" xfId="0" applyNumberFormat="1" applyFont="1" applyBorder="1" applyAlignment="1">
      <alignment/>
    </xf>
    <xf numFmtId="1" fontId="47" fillId="0" borderId="25" xfId="0" applyNumberFormat="1" applyFont="1" applyBorder="1" applyAlignment="1">
      <alignment wrapText="1"/>
    </xf>
    <xf numFmtId="4" fontId="45" fillId="47" borderId="26" xfId="0" applyNumberFormat="1" applyFont="1" applyFill="1" applyBorder="1" applyAlignment="1">
      <alignment horizontal="right" vertical="center" wrapText="1"/>
    </xf>
    <xf numFmtId="4" fontId="45" fillId="47" borderId="18" xfId="0" applyNumberFormat="1" applyFont="1" applyFill="1" applyBorder="1" applyAlignment="1">
      <alignment/>
    </xf>
    <xf numFmtId="4" fontId="45" fillId="47" borderId="19" xfId="0" applyNumberFormat="1" applyFont="1" applyFill="1" applyBorder="1" applyAlignment="1">
      <alignment/>
    </xf>
    <xf numFmtId="1" fontId="45" fillId="47" borderId="19" xfId="0" applyNumberFormat="1" applyFont="1" applyFill="1" applyBorder="1" applyAlignment="1">
      <alignment horizontal="left" wrapText="1"/>
    </xf>
    <xf numFmtId="4" fontId="45" fillId="47" borderId="27" xfId="0" applyNumberFormat="1" applyFont="1" applyFill="1" applyBorder="1" applyAlignment="1">
      <alignment horizontal="right" vertical="center" wrapText="1"/>
    </xf>
    <xf numFmtId="4" fontId="47" fillId="0" borderId="27" xfId="0" applyNumberFormat="1" applyFont="1" applyBorder="1" applyAlignment="1">
      <alignment horizontal="right" vertical="center" wrapText="1"/>
    </xf>
    <xf numFmtId="4" fontId="47" fillId="0" borderId="18" xfId="0" applyNumberFormat="1" applyFont="1" applyBorder="1" applyAlignment="1">
      <alignment/>
    </xf>
    <xf numFmtId="4" fontId="47" fillId="0" borderId="19" xfId="0" applyNumberFormat="1" applyFont="1" applyBorder="1" applyAlignment="1">
      <alignment/>
    </xf>
    <xf numFmtId="1" fontId="47" fillId="0" borderId="19" xfId="0" applyNumberFormat="1" applyFont="1" applyBorder="1" applyAlignment="1">
      <alignment horizontal="left" wrapText="1"/>
    </xf>
    <xf numFmtId="4" fontId="47" fillId="0" borderId="28" xfId="0" applyNumberFormat="1" applyFont="1" applyFill="1" applyBorder="1" applyAlignment="1">
      <alignment/>
    </xf>
    <xf numFmtId="4" fontId="47" fillId="0" borderId="18" xfId="0" applyNumberFormat="1" applyFont="1" applyFill="1" applyBorder="1" applyAlignment="1">
      <alignment/>
    </xf>
    <xf numFmtId="4" fontId="47" fillId="0" borderId="19" xfId="0" applyNumberFormat="1" applyFont="1" applyFill="1" applyBorder="1" applyAlignment="1">
      <alignment/>
    </xf>
    <xf numFmtId="1" fontId="47" fillId="0" borderId="19" xfId="0" applyNumberFormat="1" applyFont="1" applyFill="1" applyBorder="1" applyAlignment="1">
      <alignment horizontal="left" wrapText="1"/>
    </xf>
    <xf numFmtId="4" fontId="45" fillId="47" borderId="18" xfId="0" applyNumberFormat="1" applyFont="1" applyFill="1" applyBorder="1" applyAlignment="1">
      <alignment horizontal="center" vertical="center" wrapText="1"/>
    </xf>
    <xf numFmtId="4" fontId="45" fillId="47" borderId="19" xfId="0" applyNumberFormat="1" applyFont="1" applyFill="1" applyBorder="1" applyAlignment="1">
      <alignment horizontal="center" vertical="center" wrapText="1"/>
    </xf>
    <xf numFmtId="4" fontId="47" fillId="0" borderId="18" xfId="0" applyNumberFormat="1" applyFont="1" applyBorder="1" applyAlignment="1">
      <alignment horizontal="right" vertical="center" wrapText="1"/>
    </xf>
    <xf numFmtId="4" fontId="47" fillId="0" borderId="19" xfId="0" applyNumberFormat="1" applyFont="1" applyBorder="1" applyAlignment="1">
      <alignment horizontal="right" vertical="center" wrapText="1"/>
    </xf>
    <xf numFmtId="4" fontId="47" fillId="47" borderId="27" xfId="0" applyNumberFormat="1" applyFont="1" applyFill="1" applyBorder="1" applyAlignment="1">
      <alignment horizontal="right" vertical="center" wrapText="1"/>
    </xf>
    <xf numFmtId="4" fontId="23" fillId="47" borderId="18" xfId="0" applyNumberFormat="1" applyFont="1" applyFill="1" applyBorder="1" applyAlignment="1" applyProtection="1">
      <alignment horizontal="right" vertical="center" wrapText="1"/>
      <protection/>
    </xf>
    <xf numFmtId="4" fontId="23" fillId="47" borderId="19" xfId="0" applyNumberFormat="1" applyFont="1" applyFill="1" applyBorder="1" applyAlignment="1" applyProtection="1">
      <alignment horizontal="right" vertical="center" wrapText="1"/>
      <protection/>
    </xf>
    <xf numFmtId="4" fontId="23" fillId="0" borderId="27" xfId="0" applyNumberFormat="1" applyFont="1" applyFill="1" applyBorder="1" applyAlignment="1" applyProtection="1">
      <alignment horizontal="right" vertical="center" wrapText="1"/>
      <protection/>
    </xf>
    <xf numFmtId="4" fontId="23" fillId="0" borderId="18" xfId="0" applyNumberFormat="1" applyFont="1" applyFill="1" applyBorder="1" applyAlignment="1" applyProtection="1">
      <alignment horizontal="right" vertical="center" wrapText="1"/>
      <protection/>
    </xf>
    <xf numFmtId="4" fontId="23" fillId="0" borderId="19" xfId="0" applyNumberFormat="1" applyFont="1" applyFill="1" applyBorder="1" applyAlignment="1" applyProtection="1">
      <alignment horizontal="right" vertical="center" wrapText="1"/>
      <protection/>
    </xf>
    <xf numFmtId="4" fontId="23" fillId="0" borderId="29" xfId="0" applyNumberFormat="1" applyFont="1" applyFill="1" applyBorder="1" applyAlignment="1" applyProtection="1">
      <alignment horizontal="right" vertical="center" wrapText="1"/>
      <protection/>
    </xf>
    <xf numFmtId="0" fontId="47" fillId="51" borderId="22" xfId="0" applyFont="1" applyFill="1" applyBorder="1" applyAlignment="1">
      <alignment horizontal="center" vertical="center" wrapText="1"/>
    </xf>
    <xf numFmtId="1" fontId="23" fillId="51" borderId="30" xfId="0" applyNumberFormat="1" applyFont="1" applyFill="1" applyBorder="1" applyAlignment="1" applyProtection="1">
      <alignment horizontal="center" vertical="center" wrapText="1"/>
      <protection/>
    </xf>
    <xf numFmtId="1" fontId="23" fillId="51" borderId="31" xfId="0" applyNumberFormat="1" applyFont="1" applyFill="1" applyBorder="1" applyAlignment="1" applyProtection="1">
      <alignment horizontal="center" vertical="center" wrapText="1"/>
      <protection/>
    </xf>
    <xf numFmtId="1" fontId="47" fillId="51" borderId="32" xfId="0" applyNumberFormat="1" applyFont="1" applyFill="1" applyBorder="1" applyAlignment="1">
      <alignment horizontal="left" wrapText="1"/>
    </xf>
    <xf numFmtId="0" fontId="47" fillId="0" borderId="33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1" fontId="47" fillId="54" borderId="36" xfId="0" applyNumberFormat="1" applyFont="1" applyFill="1" applyBorder="1" applyAlignment="1">
      <alignment horizontal="left" wrapText="1"/>
    </xf>
    <xf numFmtId="1" fontId="47" fillId="54" borderId="37" xfId="0" applyNumberFormat="1" applyFont="1" applyFill="1" applyBorder="1" applyAlignment="1">
      <alignment horizontal="right" vertical="top" wrapText="1"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 wrapText="1"/>
    </xf>
    <xf numFmtId="3" fontId="41" fillId="51" borderId="19" xfId="0" applyNumberFormat="1" applyFont="1" applyFill="1" applyBorder="1" applyAlignment="1">
      <alignment horizontal="center" vertical="top"/>
    </xf>
    <xf numFmtId="0" fontId="41" fillId="51" borderId="19" xfId="0" applyFont="1" applyFill="1" applyBorder="1" applyAlignment="1">
      <alignment vertical="top" wrapText="1"/>
    </xf>
    <xf numFmtId="178" fontId="41" fillId="51" borderId="19" xfId="98" applyNumberFormat="1" applyFont="1" applyFill="1" applyBorder="1" applyAlignment="1">
      <alignment wrapText="1"/>
    </xf>
    <xf numFmtId="4" fontId="41" fillId="51" borderId="19" xfId="0" applyNumberFormat="1" applyFont="1" applyFill="1" applyBorder="1" applyAlignment="1">
      <alignment horizontal="right"/>
    </xf>
    <xf numFmtId="4" fontId="41" fillId="47" borderId="19" xfId="0" applyNumberFormat="1" applyFont="1" applyFill="1" applyBorder="1" applyAlignment="1">
      <alignment vertical="top" wrapText="1"/>
    </xf>
    <xf numFmtId="4" fontId="41" fillId="51" borderId="19" xfId="0" applyNumberFormat="1" applyFont="1" applyFill="1" applyBorder="1" applyAlignment="1">
      <alignment horizontal="right" wrapText="1"/>
    </xf>
    <xf numFmtId="0" fontId="41" fillId="38" borderId="19" xfId="0" applyFont="1" applyFill="1" applyBorder="1" applyAlignment="1">
      <alignment horizontal="center" vertical="top"/>
    </xf>
    <xf numFmtId="0" fontId="41" fillId="38" borderId="19" xfId="0" applyFont="1" applyFill="1" applyBorder="1" applyAlignment="1" applyProtection="1">
      <alignment horizontal="center" vertical="top"/>
      <protection locked="0"/>
    </xf>
    <xf numFmtId="0" fontId="41" fillId="0" borderId="19" xfId="0" applyFont="1" applyBorder="1" applyAlignment="1">
      <alignment vertical="center" wrapText="1"/>
    </xf>
    <xf numFmtId="3" fontId="40" fillId="51" borderId="19" xfId="0" applyNumberFormat="1" applyFont="1" applyFill="1" applyBorder="1" applyAlignment="1">
      <alignment horizontal="center" vertical="top"/>
    </xf>
    <xf numFmtId="3" fontId="40" fillId="0" borderId="19" xfId="0" applyNumberFormat="1" applyFont="1" applyFill="1" applyBorder="1" applyAlignment="1">
      <alignment horizontal="center" vertical="top"/>
    </xf>
    <xf numFmtId="4" fontId="40" fillId="0" borderId="19" xfId="100" applyNumberFormat="1" applyFont="1" applyFill="1" applyBorder="1" applyAlignment="1">
      <alignment wrapText="1"/>
    </xf>
    <xf numFmtId="4" fontId="40" fillId="47" borderId="19" xfId="100" applyNumberFormat="1" applyFont="1" applyFill="1" applyBorder="1" applyAlignment="1">
      <alignment wrapText="1"/>
    </xf>
    <xf numFmtId="4" fontId="41" fillId="0" borderId="19" xfId="100" applyNumberFormat="1" applyFont="1" applyFill="1" applyBorder="1" applyAlignment="1">
      <alignment wrapText="1"/>
    </xf>
    <xf numFmtId="4" fontId="41" fillId="51" borderId="19" xfId="100" applyNumberFormat="1" applyFont="1" applyFill="1" applyBorder="1" applyAlignment="1">
      <alignment wrapText="1"/>
    </xf>
    <xf numFmtId="0" fontId="41" fillId="51" borderId="19" xfId="0" applyFont="1" applyFill="1" applyBorder="1" applyAlignment="1">
      <alignment vertical="top" wrapText="1"/>
    </xf>
    <xf numFmtId="4" fontId="41" fillId="47" borderId="19" xfId="100" applyNumberFormat="1" applyFont="1" applyFill="1" applyBorder="1" applyAlignment="1">
      <alignment wrapText="1"/>
    </xf>
    <xf numFmtId="4" fontId="22" fillId="47" borderId="19" xfId="0" applyNumberFormat="1" applyFont="1" applyFill="1" applyBorder="1" applyAlignment="1" applyProtection="1">
      <alignment/>
      <protection/>
    </xf>
    <xf numFmtId="4" fontId="41" fillId="51" borderId="19" xfId="100" applyNumberFormat="1" applyFont="1" applyFill="1" applyBorder="1" applyAlignment="1">
      <alignment wrapText="1"/>
    </xf>
    <xf numFmtId="4" fontId="72" fillId="47" borderId="19" xfId="100" applyNumberFormat="1" applyFont="1" applyFill="1" applyBorder="1" applyAlignment="1">
      <alignment wrapText="1"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23" xfId="0" applyFont="1" applyFill="1" applyBorder="1" applyAlignment="1">
      <alignment horizontal="center" vertical="center" wrapText="1"/>
    </xf>
    <xf numFmtId="0" fontId="47" fillId="0" borderId="38" xfId="0" applyFont="1" applyFill="1" applyBorder="1" applyAlignment="1">
      <alignment horizontal="center" vertical="center" wrapText="1"/>
    </xf>
    <xf numFmtId="0" fontId="45" fillId="0" borderId="39" xfId="0" applyFont="1" applyFill="1" applyBorder="1" applyAlignment="1">
      <alignment horizontal="center" vertical="center" wrapText="1"/>
    </xf>
    <xf numFmtId="0" fontId="46" fillId="0" borderId="40" xfId="0" applyNumberFormat="1" applyFont="1" applyFill="1" applyBorder="1" applyAlignment="1" applyProtection="1">
      <alignment horizontal="center" vertical="center" wrapText="1"/>
      <protection/>
    </xf>
    <xf numFmtId="4" fontId="47" fillId="0" borderId="41" xfId="0" applyNumberFormat="1" applyFont="1" applyBorder="1" applyAlignment="1">
      <alignment horizontal="center" vertical="center" wrapText="1"/>
    </xf>
    <xf numFmtId="4" fontId="47" fillId="0" borderId="42" xfId="0" applyNumberFormat="1" applyFont="1" applyBorder="1" applyAlignment="1">
      <alignment horizontal="center" vertical="center" wrapText="1"/>
    </xf>
    <xf numFmtId="4" fontId="46" fillId="0" borderId="43" xfId="0" applyNumberFormat="1" applyFont="1" applyFill="1" applyBorder="1" applyAlignment="1" applyProtection="1">
      <alignment horizontal="center" vertical="center" wrapText="1"/>
      <protection/>
    </xf>
    <xf numFmtId="0" fontId="26" fillId="0" borderId="44" xfId="0" applyNumberFormat="1" applyFont="1" applyFill="1" applyBorder="1" applyAlignment="1" applyProtection="1" quotePrefix="1">
      <alignment horizontal="left" wrapText="1"/>
      <protection/>
    </xf>
    <xf numFmtId="0" fontId="33" fillId="0" borderId="44" xfId="0" applyNumberFormat="1" applyFont="1" applyFill="1" applyBorder="1" applyAlignment="1" applyProtection="1">
      <alignment wrapText="1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5" fillId="0" borderId="18" xfId="0" applyNumberFormat="1" applyFont="1" applyFill="1" applyBorder="1" applyAlignment="1" applyProtection="1">
      <alignment horizontal="lef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0" fontId="35" fillId="7" borderId="18" xfId="0" applyNumberFormat="1" applyFont="1" applyFill="1" applyBorder="1" applyAlignment="1" applyProtection="1" quotePrefix="1">
      <alignment horizontal="left" wrapText="1"/>
      <protection/>
    </xf>
    <xf numFmtId="0" fontId="36" fillId="7" borderId="17" xfId="0" applyNumberFormat="1" applyFont="1" applyFill="1" applyBorder="1" applyAlignment="1" applyProtection="1">
      <alignment wrapText="1"/>
      <protection/>
    </xf>
    <xf numFmtId="0" fontId="35" fillId="0" borderId="18" xfId="0" applyNumberFormat="1" applyFont="1" applyFill="1" applyBorder="1" applyAlignment="1" applyProtection="1" quotePrefix="1">
      <alignment horizontal="left" wrapText="1"/>
      <protection/>
    </xf>
    <xf numFmtId="0" fontId="21" fillId="0" borderId="17" xfId="0" applyNumberFormat="1" applyFont="1" applyFill="1" applyBorder="1" applyAlignment="1" applyProtection="1">
      <alignment wrapText="1"/>
      <protection/>
    </xf>
    <xf numFmtId="0" fontId="35" fillId="0" borderId="18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47" borderId="18" xfId="0" applyNumberFormat="1" applyFont="1" applyFill="1" applyBorder="1" applyAlignment="1" applyProtection="1">
      <alignment horizontal="left" wrapText="1"/>
      <protection/>
    </xf>
    <xf numFmtId="0" fontId="32" fillId="47" borderId="17" xfId="0" applyNumberFormat="1" applyFont="1" applyFill="1" applyBorder="1" applyAlignment="1" applyProtection="1">
      <alignment horizontal="left" wrapText="1"/>
      <protection/>
    </xf>
    <xf numFmtId="0" fontId="32" fillId="47" borderId="21" xfId="0" applyNumberFormat="1" applyFont="1" applyFill="1" applyBorder="1" applyAlignment="1" applyProtection="1">
      <alignment horizontal="left" wrapText="1"/>
      <protection/>
    </xf>
    <xf numFmtId="0" fontId="32" fillId="7" borderId="18" xfId="0" applyNumberFormat="1" applyFont="1" applyFill="1" applyBorder="1" applyAlignment="1" applyProtection="1">
      <alignment horizontal="left" wrapText="1"/>
      <protection/>
    </xf>
    <xf numFmtId="0" fontId="32" fillId="7" borderId="17" xfId="0" applyNumberFormat="1" applyFont="1" applyFill="1" applyBorder="1" applyAlignment="1" applyProtection="1">
      <alignment horizontal="left" wrapText="1"/>
      <protection/>
    </xf>
    <xf numFmtId="0" fontId="32" fillId="7" borderId="21" xfId="0" applyNumberFormat="1" applyFont="1" applyFill="1" applyBorder="1" applyAlignment="1" applyProtection="1">
      <alignment horizontal="left" wrapText="1"/>
      <protection/>
    </xf>
    <xf numFmtId="0" fontId="37" fillId="0" borderId="0" xfId="0" applyNumberFormat="1" applyFont="1" applyFill="1" applyBorder="1" applyAlignment="1" applyProtection="1">
      <alignment horizontal="left"/>
      <protection/>
    </xf>
    <xf numFmtId="0" fontId="35" fillId="7" borderId="18" xfId="0" applyNumberFormat="1" applyFont="1" applyFill="1" applyBorder="1" applyAlignment="1" applyProtection="1">
      <alignment horizontal="left" wrapText="1"/>
      <protection/>
    </xf>
    <xf numFmtId="0" fontId="21" fillId="7" borderId="17" xfId="0" applyNumberFormat="1" applyFont="1" applyFill="1" applyBorder="1" applyAlignment="1" applyProtection="1">
      <alignment/>
      <protection/>
    </xf>
    <xf numFmtId="0" fontId="35" fillId="0" borderId="18" xfId="0" applyFont="1" applyFill="1" applyBorder="1" applyAlignment="1" quotePrefix="1">
      <alignment horizontal="left"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40" fillId="48" borderId="18" xfId="0" applyFont="1" applyFill="1" applyBorder="1" applyAlignment="1">
      <alignment horizontal="center" vertical="center" wrapText="1"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  <cellStyle name="Zarez 2" xfId="100"/>
  </cellStyles>
  <dxfs count="4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"/>
  <sheetViews>
    <sheetView view="pageBreakPreview" zoomScaleSheetLayoutView="100" zoomScalePageLayoutView="0" workbookViewId="0" topLeftCell="A13">
      <selection activeCell="B34" sqref="B34"/>
    </sheetView>
  </sheetViews>
  <sheetFormatPr defaultColWidth="11.421875" defaultRowHeight="12.75"/>
  <cols>
    <col min="1" max="1" width="16.00390625" style="5" customWidth="1"/>
    <col min="2" max="4" width="13.7109375" style="5" customWidth="1"/>
    <col min="5" max="5" width="13.7109375" style="36" customWidth="1"/>
    <col min="6" max="9" width="13.7109375" style="1" customWidth="1"/>
    <col min="10" max="10" width="17.57421875" style="1" customWidth="1"/>
    <col min="11" max="11" width="7.8515625" style="1" customWidth="1"/>
    <col min="12" max="12" width="14.28125" style="1" customWidth="1"/>
    <col min="13" max="13" width="7.8515625" style="1" customWidth="1"/>
    <col min="14" max="16384" width="11.421875" style="1" customWidth="1"/>
  </cols>
  <sheetData>
    <row r="1" spans="1:10" ht="24" customHeight="1">
      <c r="A1" s="196" t="s">
        <v>171</v>
      </c>
      <c r="B1" s="196"/>
      <c r="C1" s="196"/>
      <c r="D1" s="196"/>
      <c r="E1" s="196"/>
      <c r="F1" s="196"/>
      <c r="G1" s="196"/>
      <c r="H1" s="196"/>
      <c r="I1" s="196"/>
      <c r="J1" s="197"/>
    </row>
    <row r="2" spans="1:10" s="2" customFormat="1" ht="13.5" thickBot="1">
      <c r="A2" s="175"/>
      <c r="B2" s="174"/>
      <c r="C2" s="174"/>
      <c r="D2" s="174"/>
      <c r="E2" s="174"/>
      <c r="F2" s="174"/>
      <c r="G2" s="174"/>
      <c r="H2" s="174"/>
      <c r="I2" s="131" t="s">
        <v>7</v>
      </c>
      <c r="J2" s="131"/>
    </row>
    <row r="3" spans="1:10" s="2" customFormat="1" ht="26.25" customHeight="1" thickBot="1">
      <c r="A3" s="173" t="s">
        <v>8</v>
      </c>
      <c r="B3" s="198" t="s">
        <v>155</v>
      </c>
      <c r="C3" s="199"/>
      <c r="D3" s="200"/>
      <c r="E3" s="200"/>
      <c r="F3" s="200"/>
      <c r="G3" s="200"/>
      <c r="H3" s="200"/>
      <c r="I3" s="200"/>
      <c r="J3" s="201"/>
    </row>
    <row r="4" spans="1:10" s="2" customFormat="1" ht="84.75" thickBot="1">
      <c r="A4" s="172" t="s">
        <v>41</v>
      </c>
      <c r="B4" s="171" t="s">
        <v>9</v>
      </c>
      <c r="C4" s="171" t="s">
        <v>145</v>
      </c>
      <c r="D4" s="170" t="s">
        <v>10</v>
      </c>
      <c r="E4" s="170" t="s">
        <v>11</v>
      </c>
      <c r="F4" s="170" t="s">
        <v>12</v>
      </c>
      <c r="G4" s="170" t="s">
        <v>13</v>
      </c>
      <c r="H4" s="170" t="s">
        <v>34</v>
      </c>
      <c r="I4" s="169" t="s">
        <v>15</v>
      </c>
      <c r="J4" s="168" t="s">
        <v>146</v>
      </c>
    </row>
    <row r="5" spans="1:10" s="2" customFormat="1" ht="13.5" thickBot="1">
      <c r="A5" s="167" t="s">
        <v>147</v>
      </c>
      <c r="B5" s="166">
        <v>11</v>
      </c>
      <c r="C5" s="166">
        <v>12</v>
      </c>
      <c r="D5" s="166">
        <v>32</v>
      </c>
      <c r="E5" s="166">
        <v>49</v>
      </c>
      <c r="F5" s="166">
        <v>54</v>
      </c>
      <c r="G5" s="166">
        <v>62</v>
      </c>
      <c r="H5" s="166">
        <v>72</v>
      </c>
      <c r="I5" s="165">
        <v>82</v>
      </c>
      <c r="J5" s="164"/>
    </row>
    <row r="6" spans="1:10" s="2" customFormat="1" ht="12.75">
      <c r="A6" s="152">
        <v>634</v>
      </c>
      <c r="B6" s="162">
        <f aca="true" t="shared" si="0" ref="B6:J6">SUM(B7)</f>
        <v>0</v>
      </c>
      <c r="C6" s="162">
        <f t="shared" si="0"/>
        <v>0</v>
      </c>
      <c r="D6" s="162">
        <f t="shared" si="0"/>
        <v>0</v>
      </c>
      <c r="E6" s="162">
        <f t="shared" si="0"/>
        <v>0</v>
      </c>
      <c r="F6" s="162">
        <f t="shared" si="0"/>
        <v>0</v>
      </c>
      <c r="G6" s="162">
        <f t="shared" si="0"/>
        <v>0</v>
      </c>
      <c r="H6" s="162">
        <f t="shared" si="0"/>
        <v>0</v>
      </c>
      <c r="I6" s="161">
        <f t="shared" si="0"/>
        <v>0</v>
      </c>
      <c r="J6" s="163">
        <f t="shared" si="0"/>
        <v>0</v>
      </c>
    </row>
    <row r="7" spans="1:10" s="2" customFormat="1" ht="12.75">
      <c r="A7" s="143">
        <v>6341</v>
      </c>
      <c r="B7" s="159"/>
      <c r="C7" s="159"/>
      <c r="D7" s="159"/>
      <c r="E7" s="159"/>
      <c r="F7" s="159"/>
      <c r="G7" s="159"/>
      <c r="H7" s="159"/>
      <c r="I7" s="158"/>
      <c r="J7" s="157">
        <f>SUM(B7:I7)</f>
        <v>0</v>
      </c>
    </row>
    <row r="8" spans="1:10" s="2" customFormat="1" ht="12.75">
      <c r="A8" s="152">
        <v>636</v>
      </c>
      <c r="B8" s="162">
        <f aca="true" t="shared" si="1" ref="B8:I8">SUM(B9)</f>
        <v>0</v>
      </c>
      <c r="C8" s="162">
        <f t="shared" si="1"/>
        <v>0</v>
      </c>
      <c r="D8" s="162">
        <f t="shared" si="1"/>
        <v>0</v>
      </c>
      <c r="E8" s="162">
        <f t="shared" si="1"/>
        <v>0</v>
      </c>
      <c r="F8" s="162">
        <f>SUM(F9,F10)</f>
        <v>113971.73</v>
      </c>
      <c r="G8" s="162">
        <f t="shared" si="1"/>
        <v>0</v>
      </c>
      <c r="H8" s="162">
        <f t="shared" si="1"/>
        <v>0</v>
      </c>
      <c r="I8" s="161">
        <f t="shared" si="1"/>
        <v>0</v>
      </c>
      <c r="J8" s="160">
        <f>SUM(F8)</f>
        <v>113971.73</v>
      </c>
    </row>
    <row r="9" spans="1:10" s="2" customFormat="1" ht="12.75">
      <c r="A9" s="143">
        <v>6361</v>
      </c>
      <c r="B9" s="159"/>
      <c r="C9" s="159"/>
      <c r="D9" s="159"/>
      <c r="E9" s="159"/>
      <c r="F9" s="159"/>
      <c r="G9" s="159"/>
      <c r="H9" s="159"/>
      <c r="I9" s="158"/>
      <c r="J9" s="157">
        <f>SUM(B9:I9)</f>
        <v>0</v>
      </c>
    </row>
    <row r="10" spans="1:10" s="2" customFormat="1" ht="12.75">
      <c r="A10" s="143">
        <v>6362</v>
      </c>
      <c r="B10" s="159"/>
      <c r="C10" s="159"/>
      <c r="D10" s="159"/>
      <c r="E10" s="159"/>
      <c r="F10" s="159">
        <v>113971.73</v>
      </c>
      <c r="G10" s="159"/>
      <c r="H10" s="159"/>
      <c r="I10" s="158"/>
      <c r="J10" s="157">
        <f>SUM(B10:I10)</f>
        <v>113971.73</v>
      </c>
    </row>
    <row r="11" spans="1:10" s="2" customFormat="1" ht="12.75">
      <c r="A11" s="152">
        <v>638</v>
      </c>
      <c r="B11" s="162">
        <f aca="true" t="shared" si="2" ref="B11:J11">SUM(B12)</f>
        <v>0</v>
      </c>
      <c r="C11" s="162">
        <f t="shared" si="2"/>
        <v>0</v>
      </c>
      <c r="D11" s="162">
        <f t="shared" si="2"/>
        <v>0</v>
      </c>
      <c r="E11" s="162">
        <f t="shared" si="2"/>
        <v>0</v>
      </c>
      <c r="F11" s="162">
        <f t="shared" si="2"/>
        <v>276195.37</v>
      </c>
      <c r="G11" s="162">
        <f t="shared" si="2"/>
        <v>0</v>
      </c>
      <c r="H11" s="162">
        <f t="shared" si="2"/>
        <v>0</v>
      </c>
      <c r="I11" s="161">
        <f t="shared" si="2"/>
        <v>0</v>
      </c>
      <c r="J11" s="160">
        <f t="shared" si="2"/>
        <v>276195.37</v>
      </c>
    </row>
    <row r="12" spans="1:10" s="2" customFormat="1" ht="12.75">
      <c r="A12" s="143">
        <v>6381</v>
      </c>
      <c r="B12" s="159"/>
      <c r="C12" s="159"/>
      <c r="D12" s="159"/>
      <c r="E12" s="159"/>
      <c r="F12" s="159">
        <v>276195.37</v>
      </c>
      <c r="G12" s="159"/>
      <c r="H12" s="159"/>
      <c r="I12" s="158"/>
      <c r="J12" s="157">
        <f>SUM(B12:I12)</f>
        <v>276195.37</v>
      </c>
    </row>
    <row r="13" spans="1:10" s="2" customFormat="1" ht="12.75">
      <c r="A13" s="152">
        <v>641</v>
      </c>
      <c r="B13" s="162">
        <f aca="true" t="shared" si="3" ref="B13:J13">SUM(B14:B15)</f>
        <v>0</v>
      </c>
      <c r="C13" s="162">
        <f t="shared" si="3"/>
        <v>0</v>
      </c>
      <c r="D13" s="162">
        <f t="shared" si="3"/>
        <v>0</v>
      </c>
      <c r="E13" s="162">
        <f t="shared" si="3"/>
        <v>0</v>
      </c>
      <c r="F13" s="162">
        <f t="shared" si="3"/>
        <v>0</v>
      </c>
      <c r="G13" s="162">
        <f t="shared" si="3"/>
        <v>0</v>
      </c>
      <c r="H13" s="162">
        <f t="shared" si="3"/>
        <v>0</v>
      </c>
      <c r="I13" s="161">
        <f t="shared" si="3"/>
        <v>0</v>
      </c>
      <c r="J13" s="160">
        <f t="shared" si="3"/>
        <v>0</v>
      </c>
    </row>
    <row r="14" spans="1:10" s="2" customFormat="1" ht="12.75">
      <c r="A14" s="143">
        <v>6411</v>
      </c>
      <c r="B14" s="159"/>
      <c r="C14" s="159"/>
      <c r="D14" s="159"/>
      <c r="E14" s="159"/>
      <c r="F14" s="159"/>
      <c r="G14" s="159"/>
      <c r="H14" s="159"/>
      <c r="I14" s="158"/>
      <c r="J14" s="144">
        <f>SUM(B14:I14)</f>
        <v>0</v>
      </c>
    </row>
    <row r="15" spans="1:10" s="2" customFormat="1" ht="12.75">
      <c r="A15" s="143">
        <v>6413</v>
      </c>
      <c r="B15" s="159"/>
      <c r="C15" s="159"/>
      <c r="D15" s="159"/>
      <c r="E15" s="159"/>
      <c r="F15" s="159"/>
      <c r="G15" s="159"/>
      <c r="H15" s="159"/>
      <c r="I15" s="158"/>
      <c r="J15" s="144">
        <f>SUM(B15:I15)</f>
        <v>0</v>
      </c>
    </row>
    <row r="16" spans="1:10" s="2" customFormat="1" ht="12.75">
      <c r="A16" s="152">
        <v>642</v>
      </c>
      <c r="B16" s="162">
        <f aca="true" t="shared" si="4" ref="B16:J16">SUM(B17)</f>
        <v>0</v>
      </c>
      <c r="C16" s="162">
        <f t="shared" si="4"/>
        <v>0</v>
      </c>
      <c r="D16" s="162">
        <f t="shared" si="4"/>
        <v>0</v>
      </c>
      <c r="E16" s="162">
        <f t="shared" si="4"/>
        <v>0</v>
      </c>
      <c r="F16" s="162">
        <f t="shared" si="4"/>
        <v>0</v>
      </c>
      <c r="G16" s="162">
        <f t="shared" si="4"/>
        <v>0</v>
      </c>
      <c r="H16" s="162">
        <f t="shared" si="4"/>
        <v>0</v>
      </c>
      <c r="I16" s="161">
        <f t="shared" si="4"/>
        <v>0</v>
      </c>
      <c r="J16" s="160">
        <f t="shared" si="4"/>
        <v>0</v>
      </c>
    </row>
    <row r="17" spans="1:10" s="2" customFormat="1" ht="12.75">
      <c r="A17" s="143">
        <v>6422</v>
      </c>
      <c r="B17" s="159"/>
      <c r="C17" s="159"/>
      <c r="D17" s="159"/>
      <c r="E17" s="159"/>
      <c r="F17" s="159"/>
      <c r="G17" s="159"/>
      <c r="H17" s="159"/>
      <c r="I17" s="158"/>
      <c r="J17" s="157">
        <f>SUM(B17:I17)</f>
        <v>0</v>
      </c>
    </row>
    <row r="18" spans="1:10" s="2" customFormat="1" ht="12.75" customHeight="1">
      <c r="A18" s="148">
        <v>651</v>
      </c>
      <c r="B18" s="156">
        <f aca="true" t="shared" si="5" ref="B18:J18">SUM(B19:B21)</f>
        <v>0</v>
      </c>
      <c r="C18" s="156">
        <f t="shared" si="5"/>
        <v>0</v>
      </c>
      <c r="D18" s="156">
        <f t="shared" si="5"/>
        <v>0</v>
      </c>
      <c r="E18" s="156">
        <f t="shared" si="5"/>
        <v>0</v>
      </c>
      <c r="F18" s="156">
        <f t="shared" si="5"/>
        <v>0</v>
      </c>
      <c r="G18" s="156">
        <f t="shared" si="5"/>
        <v>0</v>
      </c>
      <c r="H18" s="156">
        <f t="shared" si="5"/>
        <v>0</v>
      </c>
      <c r="I18" s="155">
        <f t="shared" si="5"/>
        <v>0</v>
      </c>
      <c r="J18" s="145">
        <f t="shared" si="5"/>
        <v>0</v>
      </c>
    </row>
    <row r="19" spans="1:10" s="2" customFormat="1" ht="12.75" customHeight="1">
      <c r="A19" s="143">
        <v>6511</v>
      </c>
      <c r="B19" s="154"/>
      <c r="C19" s="154"/>
      <c r="D19" s="154"/>
      <c r="E19" s="154"/>
      <c r="F19" s="154"/>
      <c r="G19" s="154"/>
      <c r="H19" s="154"/>
      <c r="I19" s="153"/>
      <c r="J19" s="144">
        <f>SUM(B19:I19)</f>
        <v>0</v>
      </c>
    </row>
    <row r="20" spans="1:10" s="2" customFormat="1" ht="12.75" customHeight="1">
      <c r="A20" s="143">
        <v>6513</v>
      </c>
      <c r="B20" s="154"/>
      <c r="C20" s="154"/>
      <c r="D20" s="154"/>
      <c r="E20" s="154"/>
      <c r="F20" s="154"/>
      <c r="G20" s="154"/>
      <c r="H20" s="154"/>
      <c r="I20" s="153"/>
      <c r="J20" s="144">
        <f>SUM(B20:I20)</f>
        <v>0</v>
      </c>
    </row>
    <row r="21" spans="1:10" s="2" customFormat="1" ht="12.75" customHeight="1">
      <c r="A21" s="143">
        <v>6514</v>
      </c>
      <c r="B21" s="154"/>
      <c r="C21" s="154"/>
      <c r="D21" s="154"/>
      <c r="E21" s="154"/>
      <c r="F21" s="154"/>
      <c r="G21" s="154"/>
      <c r="H21" s="154"/>
      <c r="I21" s="153"/>
      <c r="J21" s="144">
        <f>SUM(B21:I21)</f>
        <v>0</v>
      </c>
    </row>
    <row r="22" spans="1:10" s="2" customFormat="1" ht="12.75">
      <c r="A22" s="148">
        <v>652</v>
      </c>
      <c r="B22" s="147">
        <f aca="true" t="shared" si="6" ref="B22:J22">SUM(B23)</f>
        <v>0</v>
      </c>
      <c r="C22" s="147">
        <f t="shared" si="6"/>
        <v>0</v>
      </c>
      <c r="D22" s="147">
        <f t="shared" si="6"/>
        <v>0</v>
      </c>
      <c r="E22" s="147">
        <f t="shared" si="6"/>
        <v>0</v>
      </c>
      <c r="F22" s="147">
        <f t="shared" si="6"/>
        <v>1672</v>
      </c>
      <c r="G22" s="147">
        <f t="shared" si="6"/>
        <v>0</v>
      </c>
      <c r="H22" s="147">
        <f t="shared" si="6"/>
        <v>0</v>
      </c>
      <c r="I22" s="146">
        <f t="shared" si="6"/>
        <v>0</v>
      </c>
      <c r="J22" s="145">
        <f t="shared" si="6"/>
        <v>1672</v>
      </c>
    </row>
    <row r="23" spans="1:10" s="2" customFormat="1" ht="12.75">
      <c r="A23" s="143">
        <v>6526</v>
      </c>
      <c r="B23" s="142"/>
      <c r="C23" s="142"/>
      <c r="D23" s="142"/>
      <c r="E23" s="142"/>
      <c r="F23" s="142">
        <v>1672</v>
      </c>
      <c r="G23" s="142"/>
      <c r="H23" s="142"/>
      <c r="I23" s="141"/>
      <c r="J23" s="144">
        <f>SUM(B23:I23)</f>
        <v>1672</v>
      </c>
    </row>
    <row r="24" spans="1:10" s="2" customFormat="1" ht="12.75">
      <c r="A24" s="148">
        <v>653</v>
      </c>
      <c r="B24" s="147">
        <f aca="true" t="shared" si="7" ref="B24:J24">SUM(B25:B26)</f>
        <v>0</v>
      </c>
      <c r="C24" s="147">
        <f t="shared" si="7"/>
        <v>0</v>
      </c>
      <c r="D24" s="147">
        <f t="shared" si="7"/>
        <v>0</v>
      </c>
      <c r="E24" s="147">
        <f t="shared" si="7"/>
        <v>0</v>
      </c>
      <c r="F24" s="147">
        <f t="shared" si="7"/>
        <v>0</v>
      </c>
      <c r="G24" s="147">
        <f t="shared" si="7"/>
        <v>0</v>
      </c>
      <c r="H24" s="147">
        <f t="shared" si="7"/>
        <v>0</v>
      </c>
      <c r="I24" s="146">
        <f t="shared" si="7"/>
        <v>0</v>
      </c>
      <c r="J24" s="145">
        <f t="shared" si="7"/>
        <v>0</v>
      </c>
    </row>
    <row r="25" spans="1:10" s="2" customFormat="1" ht="12.75">
      <c r="A25" s="143">
        <v>6531</v>
      </c>
      <c r="B25" s="142"/>
      <c r="C25" s="142"/>
      <c r="D25" s="142"/>
      <c r="E25" s="142"/>
      <c r="F25" s="142"/>
      <c r="G25" s="142"/>
      <c r="H25" s="142"/>
      <c r="I25" s="141"/>
      <c r="J25" s="144">
        <f>SUM(B25:I25)</f>
        <v>0</v>
      </c>
    </row>
    <row r="26" spans="1:10" s="2" customFormat="1" ht="12.75">
      <c r="A26" s="143">
        <v>6532</v>
      </c>
      <c r="B26" s="142"/>
      <c r="C26" s="142"/>
      <c r="D26" s="142"/>
      <c r="E26" s="142"/>
      <c r="F26" s="142"/>
      <c r="G26" s="142"/>
      <c r="H26" s="142"/>
      <c r="I26" s="141"/>
      <c r="J26" s="144">
        <f>SUM(B26:I26)</f>
        <v>0</v>
      </c>
    </row>
    <row r="27" spans="1:10" s="2" customFormat="1" ht="12.75">
      <c r="A27" s="148">
        <v>661</v>
      </c>
      <c r="B27" s="147">
        <f aca="true" t="shared" si="8" ref="B27:J27">SUM(B28:B29)</f>
        <v>0</v>
      </c>
      <c r="C27" s="147">
        <f t="shared" si="8"/>
        <v>0</v>
      </c>
      <c r="D27" s="147">
        <f t="shared" si="8"/>
        <v>133535</v>
      </c>
      <c r="E27" s="147">
        <f t="shared" si="8"/>
        <v>0</v>
      </c>
      <c r="F27" s="147">
        <f t="shared" si="8"/>
        <v>0</v>
      </c>
      <c r="G27" s="147">
        <f t="shared" si="8"/>
        <v>0</v>
      </c>
      <c r="H27" s="147">
        <f t="shared" si="8"/>
        <v>0</v>
      </c>
      <c r="I27" s="146">
        <f t="shared" si="8"/>
        <v>0</v>
      </c>
      <c r="J27" s="145">
        <f t="shared" si="8"/>
        <v>133535</v>
      </c>
    </row>
    <row r="28" spans="1:10" s="2" customFormat="1" ht="12.75">
      <c r="A28" s="143">
        <v>6614</v>
      </c>
      <c r="B28" s="142"/>
      <c r="C28" s="142"/>
      <c r="D28" s="142"/>
      <c r="E28" s="142"/>
      <c r="F28" s="142"/>
      <c r="G28" s="142"/>
      <c r="H28" s="142"/>
      <c r="I28" s="141"/>
      <c r="J28" s="144">
        <f>SUM(B28:I28)</f>
        <v>0</v>
      </c>
    </row>
    <row r="29" spans="1:10" s="2" customFormat="1" ht="12.75">
      <c r="A29" s="143">
        <v>6615</v>
      </c>
      <c r="B29" s="142"/>
      <c r="C29" s="142"/>
      <c r="D29" s="142">
        <v>133535</v>
      </c>
      <c r="E29" s="142"/>
      <c r="F29" s="142"/>
      <c r="G29" s="142"/>
      <c r="H29" s="142"/>
      <c r="I29" s="141"/>
      <c r="J29" s="144">
        <f>SUM(B29:I29)</f>
        <v>133535</v>
      </c>
    </row>
    <row r="30" spans="1:10" s="2" customFormat="1" ht="12.75">
      <c r="A30" s="148">
        <v>663</v>
      </c>
      <c r="B30" s="147">
        <f aca="true" t="shared" si="9" ref="B30:J30">SUM(B31:B32)</f>
        <v>0</v>
      </c>
      <c r="C30" s="147">
        <f t="shared" si="9"/>
        <v>0</v>
      </c>
      <c r="D30" s="147">
        <f t="shared" si="9"/>
        <v>0</v>
      </c>
      <c r="E30" s="147">
        <f t="shared" si="9"/>
        <v>0</v>
      </c>
      <c r="F30" s="147">
        <f t="shared" si="9"/>
        <v>0</v>
      </c>
      <c r="G30" s="147">
        <f t="shared" si="9"/>
        <v>12000</v>
      </c>
      <c r="H30" s="147">
        <f t="shared" si="9"/>
        <v>0</v>
      </c>
      <c r="I30" s="146">
        <f t="shared" si="9"/>
        <v>0</v>
      </c>
      <c r="J30" s="145">
        <f t="shared" si="9"/>
        <v>12000</v>
      </c>
    </row>
    <row r="31" spans="1:10" s="2" customFormat="1" ht="12.75">
      <c r="A31" s="143">
        <v>6631</v>
      </c>
      <c r="B31" s="142"/>
      <c r="C31" s="142"/>
      <c r="D31" s="142"/>
      <c r="E31" s="142"/>
      <c r="F31" s="142"/>
      <c r="G31" s="142">
        <v>12000</v>
      </c>
      <c r="H31" s="142"/>
      <c r="I31" s="141"/>
      <c r="J31" s="144">
        <f>SUM(B31:I31)</f>
        <v>12000</v>
      </c>
    </row>
    <row r="32" spans="1:10" s="2" customFormat="1" ht="12.75">
      <c r="A32" s="143">
        <v>6632</v>
      </c>
      <c r="B32" s="142"/>
      <c r="C32" s="142"/>
      <c r="D32" s="142"/>
      <c r="E32" s="142"/>
      <c r="F32" s="142"/>
      <c r="G32" s="142"/>
      <c r="H32" s="142"/>
      <c r="I32" s="141"/>
      <c r="J32" s="144">
        <f>SUM(B32:I32)</f>
        <v>0</v>
      </c>
    </row>
    <row r="33" spans="1:10" s="2" customFormat="1" ht="12.75">
      <c r="A33" s="148">
        <v>671</v>
      </c>
      <c r="B33" s="147">
        <f aca="true" t="shared" si="10" ref="B33:J33">SUM(B34:B36)</f>
        <v>371656.03</v>
      </c>
      <c r="C33" s="147">
        <f t="shared" si="10"/>
        <v>1328369</v>
      </c>
      <c r="D33" s="147">
        <f t="shared" si="10"/>
        <v>0</v>
      </c>
      <c r="E33" s="147">
        <f t="shared" si="10"/>
        <v>0</v>
      </c>
      <c r="F33" s="147">
        <f t="shared" si="10"/>
        <v>0</v>
      </c>
      <c r="G33" s="147">
        <f t="shared" si="10"/>
        <v>0</v>
      </c>
      <c r="H33" s="147">
        <f t="shared" si="10"/>
        <v>0</v>
      </c>
      <c r="I33" s="146">
        <f t="shared" si="10"/>
        <v>0</v>
      </c>
      <c r="J33" s="145">
        <f t="shared" si="10"/>
        <v>1700025.03</v>
      </c>
    </row>
    <row r="34" spans="1:10" s="2" customFormat="1" ht="12.75">
      <c r="A34" s="143">
        <v>6711</v>
      </c>
      <c r="B34" s="142">
        <v>335406.03</v>
      </c>
      <c r="C34" s="142">
        <v>1328369</v>
      </c>
      <c r="D34" s="142"/>
      <c r="E34" s="142"/>
      <c r="F34" s="142"/>
      <c r="G34" s="142"/>
      <c r="H34" s="142"/>
      <c r="I34" s="141"/>
      <c r="J34" s="144">
        <f>SUM(B34:I34)</f>
        <v>1663775.03</v>
      </c>
    </row>
    <row r="35" spans="1:10" s="2" customFormat="1" ht="12.75">
      <c r="A35" s="143">
        <v>6712</v>
      </c>
      <c r="B35" s="142">
        <v>36250</v>
      </c>
      <c r="C35" s="142"/>
      <c r="D35" s="142"/>
      <c r="E35" s="142"/>
      <c r="F35" s="142"/>
      <c r="G35" s="142"/>
      <c r="H35" s="142"/>
      <c r="I35" s="141"/>
      <c r="J35" s="144">
        <f>SUM(B35:I35)</f>
        <v>36250</v>
      </c>
    </row>
    <row r="36" spans="1:10" s="2" customFormat="1" ht="12.75">
      <c r="A36" s="143">
        <v>6713</v>
      </c>
      <c r="B36" s="142"/>
      <c r="C36" s="142"/>
      <c r="D36" s="142"/>
      <c r="E36" s="142"/>
      <c r="F36" s="142"/>
      <c r="G36" s="142"/>
      <c r="H36" s="142"/>
      <c r="I36" s="141"/>
      <c r="J36" s="144">
        <f>SUM(B36:I36)</f>
        <v>0</v>
      </c>
    </row>
    <row r="37" spans="1:10" s="2" customFormat="1" ht="12.75">
      <c r="A37" s="148">
        <v>673</v>
      </c>
      <c r="B37" s="147">
        <f aca="true" t="shared" si="11" ref="B37:J37">SUM(B38)</f>
        <v>0</v>
      </c>
      <c r="C37" s="147">
        <f t="shared" si="11"/>
        <v>0</v>
      </c>
      <c r="D37" s="147">
        <f t="shared" si="11"/>
        <v>0</v>
      </c>
      <c r="E37" s="147">
        <f t="shared" si="11"/>
        <v>0</v>
      </c>
      <c r="F37" s="147">
        <f t="shared" si="11"/>
        <v>0</v>
      </c>
      <c r="G37" s="147">
        <f t="shared" si="11"/>
        <v>0</v>
      </c>
      <c r="H37" s="147">
        <f t="shared" si="11"/>
        <v>0</v>
      </c>
      <c r="I37" s="146">
        <f t="shared" si="11"/>
        <v>0</v>
      </c>
      <c r="J37" s="145">
        <f t="shared" si="11"/>
        <v>0</v>
      </c>
    </row>
    <row r="38" spans="1:10" s="2" customFormat="1" ht="12.75">
      <c r="A38" s="143">
        <v>6731</v>
      </c>
      <c r="B38" s="142"/>
      <c r="C38" s="142"/>
      <c r="D38" s="142"/>
      <c r="E38" s="142"/>
      <c r="F38" s="142"/>
      <c r="G38" s="142"/>
      <c r="H38" s="142"/>
      <c r="I38" s="141"/>
      <c r="J38" s="144">
        <f>SUM(B38:I38)</f>
        <v>0</v>
      </c>
    </row>
    <row r="39" spans="1:10" s="2" customFormat="1" ht="12.75">
      <c r="A39" s="152">
        <v>721</v>
      </c>
      <c r="B39" s="151">
        <f aca="true" t="shared" si="12" ref="B39:J39">SUM(B40)</f>
        <v>0</v>
      </c>
      <c r="C39" s="151">
        <f t="shared" si="12"/>
        <v>0</v>
      </c>
      <c r="D39" s="151">
        <f t="shared" si="12"/>
        <v>6800</v>
      </c>
      <c r="E39" s="151">
        <f t="shared" si="12"/>
        <v>0</v>
      </c>
      <c r="F39" s="151">
        <f t="shared" si="12"/>
        <v>0</v>
      </c>
      <c r="G39" s="151">
        <f t="shared" si="12"/>
        <v>0</v>
      </c>
      <c r="H39" s="151">
        <f t="shared" si="12"/>
        <v>0</v>
      </c>
      <c r="I39" s="150">
        <f t="shared" si="12"/>
        <v>0</v>
      </c>
      <c r="J39" s="149">
        <f t="shared" si="12"/>
        <v>6800</v>
      </c>
    </row>
    <row r="40" spans="1:10" s="2" customFormat="1" ht="12.75">
      <c r="A40" s="143">
        <v>7211</v>
      </c>
      <c r="B40" s="142"/>
      <c r="C40" s="142"/>
      <c r="D40" s="142">
        <v>6800</v>
      </c>
      <c r="E40" s="142"/>
      <c r="F40" s="142"/>
      <c r="G40" s="142"/>
      <c r="H40" s="142"/>
      <c r="I40" s="141"/>
      <c r="J40" s="144">
        <f>SUM(B40:I40)</f>
        <v>6800</v>
      </c>
    </row>
    <row r="41" spans="1:10" s="2" customFormat="1" ht="12.75">
      <c r="A41" s="152">
        <v>722</v>
      </c>
      <c r="B41" s="151">
        <f aca="true" t="shared" si="13" ref="B41:J41">SUM(B42)</f>
        <v>0</v>
      </c>
      <c r="C41" s="151">
        <f t="shared" si="13"/>
        <v>0</v>
      </c>
      <c r="D41" s="151">
        <f t="shared" si="13"/>
        <v>0</v>
      </c>
      <c r="E41" s="151">
        <f t="shared" si="13"/>
        <v>0</v>
      </c>
      <c r="F41" s="151">
        <f t="shared" si="13"/>
        <v>0</v>
      </c>
      <c r="G41" s="151">
        <f t="shared" si="13"/>
        <v>0</v>
      </c>
      <c r="H41" s="151">
        <f t="shared" si="13"/>
        <v>0</v>
      </c>
      <c r="I41" s="150">
        <f t="shared" si="13"/>
        <v>0</v>
      </c>
      <c r="J41" s="149">
        <f t="shared" si="13"/>
        <v>0</v>
      </c>
    </row>
    <row r="42" spans="1:10" s="2" customFormat="1" ht="12.75">
      <c r="A42" s="143">
        <v>7227</v>
      </c>
      <c r="B42" s="142"/>
      <c r="C42" s="142"/>
      <c r="D42" s="142"/>
      <c r="E42" s="142"/>
      <c r="F42" s="142"/>
      <c r="G42" s="142"/>
      <c r="H42" s="142"/>
      <c r="I42" s="141"/>
      <c r="J42" s="144">
        <f>SUM(B42:I42)</f>
        <v>0</v>
      </c>
    </row>
    <row r="43" spans="1:10" s="2" customFormat="1" ht="12.75">
      <c r="A43" s="148">
        <v>922</v>
      </c>
      <c r="B43" s="147">
        <f aca="true" t="shared" si="14" ref="B43:J43">SUM(B44:B45)</f>
        <v>0</v>
      </c>
      <c r="C43" s="147">
        <f t="shared" si="14"/>
        <v>0</v>
      </c>
      <c r="D43" s="147">
        <f t="shared" si="14"/>
        <v>0</v>
      </c>
      <c r="E43" s="147">
        <f t="shared" si="14"/>
        <v>0</v>
      </c>
      <c r="F43" s="147">
        <f t="shared" si="14"/>
        <v>4496.27</v>
      </c>
      <c r="G43" s="147">
        <f t="shared" si="14"/>
        <v>0</v>
      </c>
      <c r="H43" s="147">
        <f t="shared" si="14"/>
        <v>0</v>
      </c>
      <c r="I43" s="146">
        <f t="shared" si="14"/>
        <v>0</v>
      </c>
      <c r="J43" s="145">
        <f t="shared" si="14"/>
        <v>4496.27</v>
      </c>
    </row>
    <row r="44" spans="1:10" s="2" customFormat="1" ht="12.75">
      <c r="A44" s="143">
        <v>9221</v>
      </c>
      <c r="B44" s="142"/>
      <c r="C44" s="142"/>
      <c r="D44" s="142"/>
      <c r="E44" s="142"/>
      <c r="F44" s="142">
        <v>4496.27</v>
      </c>
      <c r="G44" s="142"/>
      <c r="H44" s="142"/>
      <c r="I44" s="141"/>
      <c r="J44" s="144">
        <f>SUM(B44:I44)</f>
        <v>4496.27</v>
      </c>
    </row>
    <row r="45" spans="1:10" s="2" customFormat="1" ht="13.5" thickBot="1">
      <c r="A45" s="143">
        <v>9222</v>
      </c>
      <c r="B45" s="142"/>
      <c r="C45" s="142"/>
      <c r="D45" s="142"/>
      <c r="E45" s="142"/>
      <c r="F45" s="142"/>
      <c r="G45" s="142"/>
      <c r="H45" s="142"/>
      <c r="I45" s="141"/>
      <c r="J45" s="140">
        <f>SUM(B45:I45)</f>
        <v>0</v>
      </c>
    </row>
    <row r="46" spans="1:10" s="2" customFormat="1" ht="30" customHeight="1" thickBot="1">
      <c r="A46" s="139" t="s">
        <v>16</v>
      </c>
      <c r="B46" s="138">
        <f aca="true" t="shared" si="15" ref="B46:J46">SUM(B6,B8,B11,B13,B16,B18,B22,B24,B27,B30,B33,B37,B39,B41,B43)</f>
        <v>371656.03</v>
      </c>
      <c r="C46" s="138">
        <f t="shared" si="15"/>
        <v>1328369</v>
      </c>
      <c r="D46" s="138">
        <f t="shared" si="15"/>
        <v>140335</v>
      </c>
      <c r="E46" s="138">
        <f t="shared" si="15"/>
        <v>0</v>
      </c>
      <c r="F46" s="138">
        <f t="shared" si="15"/>
        <v>396335.37</v>
      </c>
      <c r="G46" s="138">
        <f t="shared" si="15"/>
        <v>12000</v>
      </c>
      <c r="H46" s="138">
        <f t="shared" si="15"/>
        <v>0</v>
      </c>
      <c r="I46" s="138">
        <f t="shared" si="15"/>
        <v>0</v>
      </c>
      <c r="J46" s="137">
        <f t="shared" si="15"/>
        <v>2248695.4</v>
      </c>
    </row>
    <row r="47" spans="1:10" s="2" customFormat="1" ht="28.5" customHeight="1" thickBot="1">
      <c r="A47" s="136" t="s">
        <v>156</v>
      </c>
      <c r="B47" s="202">
        <f>B46+C46+D46+E46+F46+G46+H46+I46</f>
        <v>2248695.4</v>
      </c>
      <c r="C47" s="203"/>
      <c r="D47" s="203"/>
      <c r="E47" s="203"/>
      <c r="F47" s="203"/>
      <c r="G47" s="203"/>
      <c r="H47" s="203"/>
      <c r="I47" s="203"/>
      <c r="J47" s="204"/>
    </row>
    <row r="48" spans="1:10" ht="12.75">
      <c r="A48" s="135"/>
      <c r="B48" s="135"/>
      <c r="C48" s="135"/>
      <c r="D48" s="135"/>
      <c r="E48" s="134"/>
      <c r="F48" s="133"/>
      <c r="G48" s="132"/>
      <c r="H48" s="132"/>
      <c r="I48" s="131"/>
      <c r="J48" s="131"/>
    </row>
    <row r="49" spans="4:6" ht="13.5" customHeight="1">
      <c r="D49" s="8"/>
      <c r="E49" s="6"/>
      <c r="F49" s="9"/>
    </row>
    <row r="50" spans="4:6" ht="13.5" customHeight="1">
      <c r="D50" s="8"/>
      <c r="E50" s="10"/>
      <c r="F50" s="11"/>
    </row>
    <row r="51" spans="5:6" ht="13.5" customHeight="1">
      <c r="E51" s="12"/>
      <c r="F51" s="13"/>
    </row>
    <row r="52" spans="5:6" ht="13.5" customHeight="1">
      <c r="E52" s="14"/>
      <c r="F52" s="15"/>
    </row>
    <row r="53" spans="5:6" ht="13.5" customHeight="1">
      <c r="E53" s="6"/>
      <c r="F53" s="7"/>
    </row>
    <row r="54" spans="4:6" ht="28.5" customHeight="1">
      <c r="D54" s="8"/>
      <c r="E54" s="6"/>
      <c r="F54" s="16"/>
    </row>
    <row r="55" spans="4:6" ht="13.5" customHeight="1">
      <c r="D55" s="8"/>
      <c r="E55" s="6"/>
      <c r="F55" s="11"/>
    </row>
    <row r="56" spans="5:6" ht="13.5" customHeight="1">
      <c r="E56" s="6"/>
      <c r="F56" s="7"/>
    </row>
    <row r="57" spans="5:6" ht="13.5" customHeight="1">
      <c r="E57" s="6"/>
      <c r="F57" s="15"/>
    </row>
    <row r="58" spans="5:6" ht="13.5" customHeight="1">
      <c r="E58" s="6"/>
      <c r="F58" s="7"/>
    </row>
    <row r="59" spans="5:6" ht="22.5" customHeight="1">
      <c r="E59" s="6"/>
      <c r="F59" s="17"/>
    </row>
    <row r="60" spans="5:6" ht="13.5" customHeight="1">
      <c r="E60" s="12"/>
      <c r="F60" s="13"/>
    </row>
    <row r="61" spans="2:6" ht="13.5" customHeight="1">
      <c r="B61" s="8"/>
      <c r="C61" s="8"/>
      <c r="E61" s="12"/>
      <c r="F61" s="18"/>
    </row>
    <row r="62" spans="4:6" ht="13.5" customHeight="1">
      <c r="D62" s="8"/>
      <c r="E62" s="12"/>
      <c r="F62" s="19"/>
    </row>
    <row r="63" spans="4:6" ht="13.5" customHeight="1">
      <c r="D63" s="8"/>
      <c r="E63" s="14"/>
      <c r="F63" s="11"/>
    </row>
    <row r="64" spans="5:6" ht="13.5" customHeight="1">
      <c r="E64" s="6"/>
      <c r="F64" s="7"/>
    </row>
    <row r="65" spans="2:6" ht="13.5" customHeight="1">
      <c r="B65" s="8"/>
      <c r="C65" s="8"/>
      <c r="E65" s="6"/>
      <c r="F65" s="9"/>
    </row>
    <row r="66" spans="4:6" ht="13.5" customHeight="1">
      <c r="D66" s="8"/>
      <c r="E66" s="6"/>
      <c r="F66" s="18"/>
    </row>
    <row r="67" spans="4:6" ht="13.5" customHeight="1">
      <c r="D67" s="8"/>
      <c r="E67" s="14"/>
      <c r="F67" s="11"/>
    </row>
    <row r="68" spans="5:6" ht="13.5" customHeight="1">
      <c r="E68" s="12"/>
      <c r="F68" s="7"/>
    </row>
    <row r="69" spans="4:6" ht="13.5" customHeight="1">
      <c r="D69" s="8"/>
      <c r="E69" s="12"/>
      <c r="F69" s="18"/>
    </row>
    <row r="70" spans="5:6" ht="22.5" customHeight="1">
      <c r="E70" s="14"/>
      <c r="F70" s="17"/>
    </row>
    <row r="71" spans="5:6" ht="13.5" customHeight="1">
      <c r="E71" s="6"/>
      <c r="F71" s="7"/>
    </row>
    <row r="72" spans="5:6" ht="13.5" customHeight="1">
      <c r="E72" s="14"/>
      <c r="F72" s="11"/>
    </row>
    <row r="73" spans="5:6" ht="13.5" customHeight="1">
      <c r="E73" s="6"/>
      <c r="F73" s="7"/>
    </row>
    <row r="74" spans="5:6" ht="13.5" customHeight="1">
      <c r="E74" s="6"/>
      <c r="F74" s="7"/>
    </row>
    <row r="75" spans="1:6" ht="13.5" customHeight="1">
      <c r="A75" s="8"/>
      <c r="E75" s="20"/>
      <c r="F75" s="18"/>
    </row>
    <row r="76" spans="2:6" ht="13.5" customHeight="1">
      <c r="B76" s="8"/>
      <c r="C76" s="8"/>
      <c r="D76" s="8"/>
      <c r="E76" s="21"/>
      <c r="F76" s="18"/>
    </row>
    <row r="77" spans="2:6" ht="13.5" customHeight="1">
      <c r="B77" s="8"/>
      <c r="C77" s="8"/>
      <c r="D77" s="8"/>
      <c r="E77" s="21"/>
      <c r="F77" s="9"/>
    </row>
    <row r="78" spans="2:6" ht="13.5" customHeight="1">
      <c r="B78" s="8"/>
      <c r="C78" s="8"/>
      <c r="D78" s="8"/>
      <c r="E78" s="14"/>
      <c r="F78" s="15"/>
    </row>
    <row r="79" spans="5:6" ht="12.75">
      <c r="E79" s="6"/>
      <c r="F79" s="7"/>
    </row>
    <row r="80" spans="2:6" ht="12.75">
      <c r="B80" s="8"/>
      <c r="C80" s="8"/>
      <c r="E80" s="6"/>
      <c r="F80" s="18"/>
    </row>
    <row r="81" spans="4:6" ht="12.75">
      <c r="D81" s="8"/>
      <c r="E81" s="6"/>
      <c r="F81" s="9"/>
    </row>
    <row r="82" spans="4:6" ht="12.75">
      <c r="D82" s="8"/>
      <c r="E82" s="14"/>
      <c r="F82" s="11"/>
    </row>
    <row r="83" spans="5:6" ht="12.75">
      <c r="E83" s="6"/>
      <c r="F83" s="7"/>
    </row>
    <row r="84" spans="5:6" ht="12.75">
      <c r="E84" s="6"/>
      <c r="F84" s="7"/>
    </row>
    <row r="85" spans="5:6" ht="12.75">
      <c r="E85" s="22"/>
      <c r="F85" s="23"/>
    </row>
    <row r="86" spans="5:6" ht="12.75">
      <c r="E86" s="6"/>
      <c r="F86" s="7"/>
    </row>
    <row r="87" spans="5:6" ht="12.75">
      <c r="E87" s="6"/>
      <c r="F87" s="7"/>
    </row>
    <row r="88" spans="5:6" ht="12.75">
      <c r="E88" s="6"/>
      <c r="F88" s="7"/>
    </row>
    <row r="89" spans="5:6" ht="12.75">
      <c r="E89" s="14"/>
      <c r="F89" s="11"/>
    </row>
    <row r="90" spans="5:6" ht="12.75">
      <c r="E90" s="6"/>
      <c r="F90" s="7"/>
    </row>
    <row r="91" spans="5:6" ht="12.75">
      <c r="E91" s="14"/>
      <c r="F91" s="11"/>
    </row>
    <row r="92" spans="5:6" ht="12.75">
      <c r="E92" s="6"/>
      <c r="F92" s="7"/>
    </row>
    <row r="93" spans="5:6" ht="12.75">
      <c r="E93" s="6"/>
      <c r="F93" s="7"/>
    </row>
    <row r="94" spans="5:6" ht="12.75">
      <c r="E94" s="6"/>
      <c r="F94" s="7"/>
    </row>
    <row r="95" spans="5:6" ht="12.75">
      <c r="E95" s="6"/>
      <c r="F95" s="7"/>
    </row>
    <row r="96" spans="1:6" ht="28.5" customHeight="1">
      <c r="A96" s="24"/>
      <c r="B96" s="24"/>
      <c r="C96" s="24"/>
      <c r="D96" s="24"/>
      <c r="E96" s="25"/>
      <c r="F96" s="26"/>
    </row>
    <row r="97" spans="4:6" ht="12.75">
      <c r="D97" s="8"/>
      <c r="E97" s="6"/>
      <c r="F97" s="9"/>
    </row>
    <row r="98" spans="5:6" ht="12.75">
      <c r="E98" s="27"/>
      <c r="F98" s="28"/>
    </row>
    <row r="99" spans="5:6" ht="12.75">
      <c r="E99" s="6"/>
      <c r="F99" s="7"/>
    </row>
    <row r="100" spans="5:6" ht="12.75">
      <c r="E100" s="22"/>
      <c r="F100" s="23"/>
    </row>
    <row r="101" spans="5:6" ht="12.75">
      <c r="E101" s="22"/>
      <c r="F101" s="23"/>
    </row>
    <row r="102" spans="5:6" ht="12.75">
      <c r="E102" s="6"/>
      <c r="F102" s="7"/>
    </row>
    <row r="103" spans="5:6" ht="12.75">
      <c r="E103" s="14"/>
      <c r="F103" s="11"/>
    </row>
    <row r="104" spans="5:6" ht="12.75">
      <c r="E104" s="6"/>
      <c r="F104" s="7"/>
    </row>
    <row r="105" spans="5:6" ht="12.75">
      <c r="E105" s="6"/>
      <c r="F105" s="7"/>
    </row>
    <row r="106" spans="5:6" ht="12.75">
      <c r="E106" s="14"/>
      <c r="F106" s="11"/>
    </row>
    <row r="107" spans="5:6" ht="12.75">
      <c r="E107" s="6"/>
      <c r="F107" s="7"/>
    </row>
    <row r="108" spans="5:6" ht="12.75">
      <c r="E108" s="22"/>
      <c r="F108" s="23"/>
    </row>
    <row r="109" spans="5:6" ht="12.75">
      <c r="E109" s="14"/>
      <c r="F109" s="28"/>
    </row>
    <row r="110" spans="5:6" ht="12.75">
      <c r="E110" s="12"/>
      <c r="F110" s="23"/>
    </row>
    <row r="111" spans="5:6" ht="12.75">
      <c r="E111" s="14"/>
      <c r="F111" s="11"/>
    </row>
    <row r="112" spans="5:6" ht="12.75">
      <c r="E112" s="6"/>
      <c r="F112" s="7"/>
    </row>
    <row r="113" spans="4:6" ht="12.75">
      <c r="D113" s="8"/>
      <c r="E113" s="6"/>
      <c r="F113" s="9"/>
    </row>
    <row r="114" spans="5:6" ht="12.75">
      <c r="E114" s="12"/>
      <c r="F114" s="11"/>
    </row>
    <row r="115" spans="5:6" ht="12.75">
      <c r="E115" s="12"/>
      <c r="F115" s="23"/>
    </row>
    <row r="116" spans="4:6" ht="12.75">
      <c r="D116" s="8"/>
      <c r="E116" s="12"/>
      <c r="F116" s="29"/>
    </row>
    <row r="117" spans="4:6" ht="12.75">
      <c r="D117" s="8"/>
      <c r="E117" s="14"/>
      <c r="F117" s="15"/>
    </row>
    <row r="118" spans="5:6" ht="12.75">
      <c r="E118" s="6"/>
      <c r="F118" s="7"/>
    </row>
    <row r="119" spans="5:6" ht="12.75">
      <c r="E119" s="27"/>
      <c r="F119" s="30"/>
    </row>
    <row r="120" spans="5:6" ht="11.25" customHeight="1">
      <c r="E120" s="22"/>
      <c r="F120" s="23"/>
    </row>
    <row r="121" spans="2:6" ht="24" customHeight="1">
      <c r="B121" s="8"/>
      <c r="C121" s="8"/>
      <c r="E121" s="22"/>
      <c r="F121" s="31"/>
    </row>
    <row r="122" spans="4:6" ht="15" customHeight="1">
      <c r="D122" s="8"/>
      <c r="E122" s="22"/>
      <c r="F122" s="31"/>
    </row>
    <row r="123" spans="5:6" ht="11.25" customHeight="1">
      <c r="E123" s="27"/>
      <c r="F123" s="28"/>
    </row>
    <row r="124" spans="5:6" ht="12.75">
      <c r="E124" s="22"/>
      <c r="F124" s="23"/>
    </row>
    <row r="125" spans="2:6" ht="13.5" customHeight="1">
      <c r="B125" s="8"/>
      <c r="C125" s="8"/>
      <c r="E125" s="22"/>
      <c r="F125" s="32"/>
    </row>
    <row r="126" spans="4:6" ht="12.75" customHeight="1">
      <c r="D126" s="8"/>
      <c r="E126" s="22"/>
      <c r="F126" s="9"/>
    </row>
    <row r="127" spans="4:6" ht="12.75" customHeight="1">
      <c r="D127" s="8"/>
      <c r="E127" s="14"/>
      <c r="F127" s="15"/>
    </row>
    <row r="128" spans="5:6" ht="12.75">
      <c r="E128" s="6"/>
      <c r="F128" s="7"/>
    </row>
    <row r="129" spans="4:6" ht="12.75">
      <c r="D129" s="8"/>
      <c r="E129" s="6"/>
      <c r="F129" s="29"/>
    </row>
    <row r="130" spans="5:6" ht="12.75">
      <c r="E130" s="27"/>
      <c r="F130" s="28"/>
    </row>
    <row r="131" spans="5:6" ht="12.75">
      <c r="E131" s="22"/>
      <c r="F131" s="23"/>
    </row>
    <row r="132" spans="5:6" ht="12.75">
      <c r="E132" s="6"/>
      <c r="F132" s="7"/>
    </row>
    <row r="133" spans="1:6" ht="19.5" customHeight="1">
      <c r="A133" s="33"/>
      <c r="B133" s="4"/>
      <c r="C133" s="4"/>
      <c r="D133" s="4"/>
      <c r="E133" s="4"/>
      <c r="F133" s="18"/>
    </row>
    <row r="134" spans="1:6" ht="15" customHeight="1">
      <c r="A134" s="8"/>
      <c r="E134" s="20"/>
      <c r="F134" s="18"/>
    </row>
    <row r="135" spans="1:6" ht="12.75">
      <c r="A135" s="8"/>
      <c r="B135" s="8"/>
      <c r="C135" s="8"/>
      <c r="E135" s="20"/>
      <c r="F135" s="9"/>
    </row>
    <row r="136" spans="4:6" ht="12.75">
      <c r="D136" s="8"/>
      <c r="E136" s="6"/>
      <c r="F136" s="18"/>
    </row>
    <row r="137" spans="5:6" ht="12.75">
      <c r="E137" s="10"/>
      <c r="F137" s="11"/>
    </row>
    <row r="138" spans="2:6" ht="12.75">
      <c r="B138" s="8"/>
      <c r="C138" s="8"/>
      <c r="E138" s="6"/>
      <c r="F138" s="9"/>
    </row>
    <row r="139" spans="4:6" ht="12.75">
      <c r="D139" s="8"/>
      <c r="E139" s="6"/>
      <c r="F139" s="9"/>
    </row>
    <row r="140" spans="5:6" ht="12.75">
      <c r="E140" s="14"/>
      <c r="F140" s="15"/>
    </row>
    <row r="141" spans="4:6" ht="22.5" customHeight="1">
      <c r="D141" s="8"/>
      <c r="E141" s="6"/>
      <c r="F141" s="16"/>
    </row>
    <row r="142" spans="5:6" ht="12.75">
      <c r="E142" s="6"/>
      <c r="F142" s="15"/>
    </row>
    <row r="143" spans="2:6" ht="12.75">
      <c r="B143" s="8"/>
      <c r="C143" s="8"/>
      <c r="E143" s="12"/>
      <c r="F143" s="18"/>
    </row>
    <row r="144" spans="4:6" ht="12.75">
      <c r="D144" s="8"/>
      <c r="E144" s="12"/>
      <c r="F144" s="19"/>
    </row>
    <row r="145" spans="5:6" ht="12.75">
      <c r="E145" s="14"/>
      <c r="F145" s="11"/>
    </row>
    <row r="146" spans="1:6" ht="13.5" customHeight="1">
      <c r="A146" s="8"/>
      <c r="E146" s="20"/>
      <c r="F146" s="18"/>
    </row>
    <row r="147" spans="2:6" ht="13.5" customHeight="1">
      <c r="B147" s="8"/>
      <c r="C147" s="8"/>
      <c r="E147" s="6"/>
      <c r="F147" s="18"/>
    </row>
    <row r="148" spans="4:6" ht="13.5" customHeight="1">
      <c r="D148" s="8"/>
      <c r="E148" s="6"/>
      <c r="F148" s="9"/>
    </row>
    <row r="149" spans="4:6" ht="12.75">
      <c r="D149" s="8"/>
      <c r="E149" s="14"/>
      <c r="F149" s="11"/>
    </row>
    <row r="150" spans="4:6" ht="12.75">
      <c r="D150" s="8"/>
      <c r="E150" s="6"/>
      <c r="F150" s="9"/>
    </row>
    <row r="151" spans="5:6" ht="12.75">
      <c r="E151" s="27"/>
      <c r="F151" s="28"/>
    </row>
    <row r="152" spans="4:6" ht="12.75">
      <c r="D152" s="8"/>
      <c r="E152" s="12"/>
      <c r="F152" s="29"/>
    </row>
    <row r="153" spans="4:6" ht="12.75">
      <c r="D153" s="8"/>
      <c r="E153" s="14"/>
      <c r="F153" s="15"/>
    </row>
    <row r="154" spans="5:6" ht="12.75">
      <c r="E154" s="27"/>
      <c r="F154" s="34"/>
    </row>
    <row r="155" spans="2:6" ht="12.75">
      <c r="B155" s="8"/>
      <c r="C155" s="8"/>
      <c r="E155" s="22"/>
      <c r="F155" s="32"/>
    </row>
    <row r="156" spans="4:6" ht="12.75">
      <c r="D156" s="8"/>
      <c r="E156" s="22"/>
      <c r="F156" s="9"/>
    </row>
    <row r="157" spans="4:6" ht="12.75">
      <c r="D157" s="8"/>
      <c r="E157" s="14"/>
      <c r="F157" s="15"/>
    </row>
    <row r="158" spans="4:6" ht="12.75">
      <c r="D158" s="8"/>
      <c r="E158" s="14"/>
      <c r="F158" s="15"/>
    </row>
    <row r="159" spans="5:6" ht="12.75">
      <c r="E159" s="6"/>
      <c r="F159" s="7"/>
    </row>
    <row r="160" spans="1:6" s="35" customFormat="1" ht="18" customHeight="1">
      <c r="A160" s="205"/>
      <c r="B160" s="206"/>
      <c r="C160" s="206"/>
      <c r="D160" s="206"/>
      <c r="E160" s="206"/>
      <c r="F160" s="206"/>
    </row>
    <row r="161" spans="1:6" ht="28.5" customHeight="1">
      <c r="A161" s="24"/>
      <c r="B161" s="24"/>
      <c r="C161" s="24"/>
      <c r="D161" s="24"/>
      <c r="E161" s="25"/>
      <c r="F161" s="26"/>
    </row>
    <row r="163" spans="1:6" ht="15.75">
      <c r="A163" s="37"/>
      <c r="B163" s="8"/>
      <c r="C163" s="8"/>
      <c r="D163" s="8"/>
      <c r="E163" s="38"/>
      <c r="F163" s="3"/>
    </row>
    <row r="164" spans="1:6" ht="12.75">
      <c r="A164" s="8"/>
      <c r="B164" s="8"/>
      <c r="C164" s="8"/>
      <c r="D164" s="8"/>
      <c r="E164" s="38"/>
      <c r="F164" s="3"/>
    </row>
    <row r="165" spans="1:6" ht="17.25" customHeight="1">
      <c r="A165" s="8"/>
      <c r="B165" s="8"/>
      <c r="C165" s="8"/>
      <c r="D165" s="8"/>
      <c r="E165" s="38"/>
      <c r="F165" s="3"/>
    </row>
    <row r="166" spans="1:6" ht="13.5" customHeight="1">
      <c r="A166" s="8"/>
      <c r="B166" s="8"/>
      <c r="C166" s="8"/>
      <c r="D166" s="8"/>
      <c r="E166" s="38"/>
      <c r="F166" s="3"/>
    </row>
    <row r="167" spans="1:6" ht="12.75">
      <c r="A167" s="8"/>
      <c r="B167" s="8"/>
      <c r="C167" s="8"/>
      <c r="D167" s="8"/>
      <c r="E167" s="38"/>
      <c r="F167" s="3"/>
    </row>
    <row r="168" spans="1:4" ht="12.75">
      <c r="A168" s="8"/>
      <c r="B168" s="8"/>
      <c r="C168" s="8"/>
      <c r="D168" s="8"/>
    </row>
    <row r="169" spans="1:6" ht="12.75">
      <c r="A169" s="8"/>
      <c r="B169" s="8"/>
      <c r="C169" s="8"/>
      <c r="D169" s="8"/>
      <c r="E169" s="38"/>
      <c r="F169" s="3"/>
    </row>
    <row r="170" spans="1:6" ht="12.75">
      <c r="A170" s="8"/>
      <c r="B170" s="8"/>
      <c r="C170" s="8"/>
      <c r="D170" s="8"/>
      <c r="E170" s="38"/>
      <c r="F170" s="39"/>
    </row>
    <row r="171" spans="1:6" ht="12.75">
      <c r="A171" s="8"/>
      <c r="B171" s="8"/>
      <c r="C171" s="8"/>
      <c r="D171" s="8"/>
      <c r="E171" s="38"/>
      <c r="F171" s="3"/>
    </row>
    <row r="172" spans="1:6" ht="22.5" customHeight="1">
      <c r="A172" s="8"/>
      <c r="B172" s="8"/>
      <c r="C172" s="8"/>
      <c r="D172" s="8"/>
      <c r="E172" s="38"/>
      <c r="F172" s="16"/>
    </row>
    <row r="173" spans="5:6" ht="22.5" customHeight="1">
      <c r="E173" s="14"/>
      <c r="F173" s="17"/>
    </row>
  </sheetData>
  <sheetProtection/>
  <mergeCells count="4">
    <mergeCell ref="A1:J1"/>
    <mergeCell ref="B3:J3"/>
    <mergeCell ref="B47:J47"/>
    <mergeCell ref="A160:F16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47" max="9" man="1"/>
    <brk id="94" max="9" man="1"/>
    <brk id="158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I45"/>
  <sheetViews>
    <sheetView view="pageBreakPreview" zoomScale="120" zoomScaleSheetLayoutView="120" zoomScalePageLayoutView="0" workbookViewId="0" topLeftCell="A4">
      <selection activeCell="I13" sqref="I13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51" customWidth="1"/>
    <col min="5" max="5" width="44.7109375" style="1" customWidth="1"/>
    <col min="6" max="6" width="21.28125" style="1" customWidth="1"/>
    <col min="7" max="7" width="11.421875" style="1" customWidth="1"/>
    <col min="8" max="8" width="16.28125" style="1" bestFit="1" customWidth="1"/>
    <col min="9" max="9" width="21.7109375" style="1" bestFit="1" customWidth="1"/>
    <col min="10" max="16384" width="11.421875" style="1" customWidth="1"/>
  </cols>
  <sheetData>
    <row r="2" spans="1:6" ht="15">
      <c r="A2" s="227"/>
      <c r="B2" s="227"/>
      <c r="C2" s="227"/>
      <c r="D2" s="227"/>
      <c r="E2" s="227"/>
      <c r="F2" s="227"/>
    </row>
    <row r="3" spans="1:6" ht="48" customHeight="1">
      <c r="A3" s="220" t="s">
        <v>172</v>
      </c>
      <c r="B3" s="220"/>
      <c r="C3" s="220"/>
      <c r="D3" s="220"/>
      <c r="E3" s="220"/>
      <c r="F3" s="220"/>
    </row>
    <row r="4" spans="1:6" s="40" customFormat="1" ht="26.25" customHeight="1">
      <c r="A4" s="220" t="s">
        <v>30</v>
      </c>
      <c r="B4" s="220"/>
      <c r="C4" s="220"/>
      <c r="D4" s="220"/>
      <c r="E4" s="220"/>
      <c r="F4" s="220"/>
    </row>
    <row r="5" spans="1:5" ht="15.75" customHeight="1">
      <c r="A5" s="41"/>
      <c r="B5" s="42"/>
      <c r="C5" s="42"/>
      <c r="D5" s="42"/>
      <c r="E5" s="42"/>
    </row>
    <row r="6" spans="1:7" ht="27.75" customHeight="1">
      <c r="A6" s="43"/>
      <c r="B6" s="44"/>
      <c r="C6" s="44"/>
      <c r="D6" s="45"/>
      <c r="E6" s="46"/>
      <c r="F6" s="47" t="s">
        <v>162</v>
      </c>
      <c r="G6" s="48"/>
    </row>
    <row r="7" spans="1:7" ht="27.75" customHeight="1">
      <c r="A7" s="228" t="s">
        <v>31</v>
      </c>
      <c r="B7" s="215"/>
      <c r="C7" s="215"/>
      <c r="D7" s="215"/>
      <c r="E7" s="229"/>
      <c r="F7" s="54">
        <f>+F8+F9</f>
        <v>2248695</v>
      </c>
      <c r="G7" s="52"/>
    </row>
    <row r="8" spans="1:6" ht="22.5" customHeight="1">
      <c r="A8" s="212" t="s">
        <v>0</v>
      </c>
      <c r="B8" s="213"/>
      <c r="C8" s="213"/>
      <c r="D8" s="213"/>
      <c r="E8" s="219"/>
      <c r="F8" s="57">
        <v>2241895</v>
      </c>
    </row>
    <row r="9" spans="1:6" ht="22.5" customHeight="1">
      <c r="A9" s="230" t="s">
        <v>33</v>
      </c>
      <c r="B9" s="219"/>
      <c r="C9" s="219"/>
      <c r="D9" s="219"/>
      <c r="E9" s="219"/>
      <c r="F9" s="57">
        <v>6800</v>
      </c>
    </row>
    <row r="10" spans="1:6" ht="22.5" customHeight="1">
      <c r="A10" s="53" t="s">
        <v>32</v>
      </c>
      <c r="B10" s="56"/>
      <c r="C10" s="56"/>
      <c r="D10" s="56"/>
      <c r="E10" s="56"/>
      <c r="F10" s="54">
        <f>+F11+F12</f>
        <v>2248695.37</v>
      </c>
    </row>
    <row r="11" spans="1:8" ht="22.5" customHeight="1">
      <c r="A11" s="216" t="s">
        <v>1</v>
      </c>
      <c r="B11" s="213"/>
      <c r="C11" s="213"/>
      <c r="D11" s="213"/>
      <c r="E11" s="217"/>
      <c r="F11" s="57">
        <v>2089714.37</v>
      </c>
      <c r="G11" s="30"/>
      <c r="H11" s="30"/>
    </row>
    <row r="12" spans="1:8" ht="22.5" customHeight="1">
      <c r="A12" s="218" t="s">
        <v>35</v>
      </c>
      <c r="B12" s="219"/>
      <c r="C12" s="219"/>
      <c r="D12" s="219"/>
      <c r="E12" s="219"/>
      <c r="F12" s="49">
        <v>158981</v>
      </c>
      <c r="G12" s="30"/>
      <c r="H12" s="30"/>
    </row>
    <row r="13" spans="1:8" ht="22.5" customHeight="1">
      <c r="A13" s="214" t="s">
        <v>2</v>
      </c>
      <c r="B13" s="215"/>
      <c r="C13" s="215"/>
      <c r="D13" s="215"/>
      <c r="E13" s="215"/>
      <c r="F13" s="55">
        <f>+F7-F10</f>
        <v>-0.3700000001117587</v>
      </c>
      <c r="H13" s="30"/>
    </row>
    <row r="14" spans="1:6" ht="25.5" customHeight="1">
      <c r="A14" s="220"/>
      <c r="B14" s="210"/>
      <c r="C14" s="210"/>
      <c r="D14" s="210"/>
      <c r="E14" s="210"/>
      <c r="F14" s="211"/>
    </row>
    <row r="15" spans="1:8" ht="27.75" customHeight="1">
      <c r="A15" s="43"/>
      <c r="B15" s="44"/>
      <c r="C15" s="44"/>
      <c r="D15" s="45"/>
      <c r="E15" s="46"/>
      <c r="F15" s="47" t="s">
        <v>162</v>
      </c>
      <c r="H15" s="30"/>
    </row>
    <row r="16" spans="1:8" ht="30.75" customHeight="1">
      <c r="A16" s="221" t="s">
        <v>36</v>
      </c>
      <c r="B16" s="222"/>
      <c r="C16" s="222"/>
      <c r="D16" s="222"/>
      <c r="E16" s="223"/>
      <c r="F16" s="58"/>
      <c r="H16" s="30"/>
    </row>
    <row r="17" spans="1:8" ht="34.5" customHeight="1">
      <c r="A17" s="224" t="s">
        <v>37</v>
      </c>
      <c r="B17" s="225"/>
      <c r="C17" s="225"/>
      <c r="D17" s="225"/>
      <c r="E17" s="226"/>
      <c r="F17" s="59"/>
      <c r="H17" s="30"/>
    </row>
    <row r="18" spans="1:8" s="35" customFormat="1" ht="25.5" customHeight="1">
      <c r="A18" s="209"/>
      <c r="B18" s="210"/>
      <c r="C18" s="210"/>
      <c r="D18" s="210"/>
      <c r="E18" s="210"/>
      <c r="F18" s="211"/>
      <c r="H18" s="60"/>
    </row>
    <row r="19" spans="1:9" s="35" customFormat="1" ht="27.75" customHeight="1">
      <c r="A19" s="43"/>
      <c r="B19" s="44"/>
      <c r="C19" s="44"/>
      <c r="D19" s="45"/>
      <c r="E19" s="46"/>
      <c r="F19" s="47" t="s">
        <v>162</v>
      </c>
      <c r="H19" s="60"/>
      <c r="I19" s="60"/>
    </row>
    <row r="20" spans="1:8" s="35" customFormat="1" ht="22.5" customHeight="1">
      <c r="A20" s="212" t="s">
        <v>3</v>
      </c>
      <c r="B20" s="213"/>
      <c r="C20" s="213"/>
      <c r="D20" s="213"/>
      <c r="E20" s="213"/>
      <c r="F20" s="49"/>
      <c r="H20" s="60"/>
    </row>
    <row r="21" spans="1:6" s="35" customFormat="1" ht="33.75" customHeight="1">
      <c r="A21" s="212" t="s">
        <v>4</v>
      </c>
      <c r="B21" s="213"/>
      <c r="C21" s="213"/>
      <c r="D21" s="213"/>
      <c r="E21" s="213"/>
      <c r="F21" s="49"/>
    </row>
    <row r="22" spans="1:9" s="35" customFormat="1" ht="22.5" customHeight="1">
      <c r="A22" s="214" t="s">
        <v>5</v>
      </c>
      <c r="B22" s="215"/>
      <c r="C22" s="215"/>
      <c r="D22" s="215"/>
      <c r="E22" s="215"/>
      <c r="F22" s="54">
        <f>F20-F21</f>
        <v>0</v>
      </c>
      <c r="H22" s="61"/>
      <c r="I22" s="60"/>
    </row>
    <row r="23" spans="1:6" s="35" customFormat="1" ht="25.5" customHeight="1">
      <c r="A23" s="209"/>
      <c r="B23" s="210"/>
      <c r="C23" s="210"/>
      <c r="D23" s="210"/>
      <c r="E23" s="210"/>
      <c r="F23" s="211"/>
    </row>
    <row r="24" spans="1:6" s="35" customFormat="1" ht="22.5" customHeight="1">
      <c r="A24" s="216" t="s">
        <v>6</v>
      </c>
      <c r="B24" s="213"/>
      <c r="C24" s="213"/>
      <c r="D24" s="213"/>
      <c r="E24" s="213"/>
      <c r="F24" s="49" t="str">
        <f>IF((F13+F17+F22)&lt;&gt;0,"NESLAGANJE ZBROJA",(F13+F17+F22))</f>
        <v>NESLAGANJE ZBROJA</v>
      </c>
    </row>
    <row r="25" spans="1:5" s="35" customFormat="1" ht="18" customHeight="1">
      <c r="A25" s="50"/>
      <c r="B25" s="42"/>
      <c r="C25" s="42"/>
      <c r="D25" s="42"/>
      <c r="E25" s="42"/>
    </row>
    <row r="26" spans="1:6" ht="42" customHeight="1">
      <c r="A26" s="207" t="s">
        <v>38</v>
      </c>
      <c r="B26" s="208"/>
      <c r="C26" s="208"/>
      <c r="D26" s="208"/>
      <c r="E26" s="208"/>
      <c r="F26" s="208"/>
    </row>
    <row r="27" ht="12.75">
      <c r="E27" s="62"/>
    </row>
    <row r="31" ht="12.75">
      <c r="F31" s="30"/>
    </row>
    <row r="32" ht="12.75">
      <c r="F32" s="30"/>
    </row>
    <row r="33" spans="5:6" ht="12.75">
      <c r="E33" s="63"/>
      <c r="F33" s="32"/>
    </row>
    <row r="34" spans="5:6" ht="12.75">
      <c r="E34" s="63"/>
      <c r="F34" s="30"/>
    </row>
    <row r="35" spans="5:6" ht="12.75">
      <c r="E35" s="63"/>
      <c r="F35" s="30"/>
    </row>
    <row r="36" spans="5:6" ht="12.75">
      <c r="E36" s="63"/>
      <c r="F36" s="30"/>
    </row>
    <row r="37" spans="5:6" ht="12.75">
      <c r="E37" s="63"/>
      <c r="F37" s="30"/>
    </row>
    <row r="38" ht="12.75">
      <c r="E38" s="63"/>
    </row>
    <row r="43" ht="12.75">
      <c r="F43" s="30"/>
    </row>
    <row r="44" ht="12.75">
      <c r="F44" s="30"/>
    </row>
    <row r="45" ht="12.75">
      <c r="F45" s="30"/>
    </row>
  </sheetData>
  <sheetProtection/>
  <mergeCells count="19">
    <mergeCell ref="A2:F2"/>
    <mergeCell ref="A3:F3"/>
    <mergeCell ref="A4:F4"/>
    <mergeCell ref="A7:E7"/>
    <mergeCell ref="A8:E8"/>
    <mergeCell ref="A9:E9"/>
    <mergeCell ref="A11:E11"/>
    <mergeCell ref="A12:E12"/>
    <mergeCell ref="A13:E13"/>
    <mergeCell ref="A14:F14"/>
    <mergeCell ref="A16:E16"/>
    <mergeCell ref="A17:E17"/>
    <mergeCell ref="A26:F26"/>
    <mergeCell ref="A18:F18"/>
    <mergeCell ref="A20:E20"/>
    <mergeCell ref="A21:E21"/>
    <mergeCell ref="A22:E22"/>
    <mergeCell ref="A23:F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2"/>
  <sheetViews>
    <sheetView tabSelected="1" view="pageBreakPreview" zoomScale="130" zoomScaleSheetLayoutView="130" workbookViewId="0" topLeftCell="A1">
      <pane ySplit="2" topLeftCell="A3" activePane="bottomLeft" state="frozen"/>
      <selection pane="topLeft" activeCell="A1" sqref="A1"/>
      <selection pane="bottomLeft" activeCell="L2" sqref="L2"/>
    </sheetView>
  </sheetViews>
  <sheetFormatPr defaultColWidth="11.421875" defaultRowHeight="12.75"/>
  <cols>
    <col min="1" max="1" width="8.57421875" style="65" customWidth="1"/>
    <col min="2" max="2" width="6.7109375" style="65" customWidth="1"/>
    <col min="3" max="3" width="33.421875" style="66" customWidth="1"/>
    <col min="4" max="4" width="14.28125" style="68" customWidth="1"/>
    <col min="5" max="5" width="12.00390625" style="68" customWidth="1"/>
    <col min="6" max="6" width="11.7109375" style="68" customWidth="1"/>
    <col min="7" max="7" width="10.7109375" style="68" customWidth="1"/>
    <col min="8" max="8" width="10.28125" style="68" customWidth="1"/>
    <col min="9" max="10" width="10.421875" style="68" customWidth="1"/>
    <col min="11" max="11" width="9.57421875" style="68" customWidth="1"/>
    <col min="12" max="12" width="10.7109375" style="68" customWidth="1"/>
    <col min="13" max="16384" width="11.421875" style="1" customWidth="1"/>
  </cols>
  <sheetData>
    <row r="1" spans="1:13" ht="29.25" customHeight="1">
      <c r="A1" s="231" t="s">
        <v>175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1" t="s">
        <v>170</v>
      </c>
    </row>
    <row r="2" spans="1:12" ht="66" customHeight="1">
      <c r="A2" s="108" t="s">
        <v>17</v>
      </c>
      <c r="B2" s="108" t="s">
        <v>43</v>
      </c>
      <c r="C2" s="108" t="s">
        <v>18</v>
      </c>
      <c r="D2" s="109" t="s">
        <v>148</v>
      </c>
      <c r="E2" s="110" t="s">
        <v>9</v>
      </c>
      <c r="F2" s="110" t="s">
        <v>145</v>
      </c>
      <c r="G2" s="110" t="s">
        <v>10</v>
      </c>
      <c r="H2" s="110" t="s">
        <v>11</v>
      </c>
      <c r="I2" s="110" t="s">
        <v>12</v>
      </c>
      <c r="J2" s="110" t="s">
        <v>19</v>
      </c>
      <c r="K2" s="110" t="s">
        <v>14</v>
      </c>
      <c r="L2" s="110" t="s">
        <v>15</v>
      </c>
    </row>
    <row r="3" spans="1:12" s="113" customFormat="1" ht="21" customHeight="1">
      <c r="A3" s="114"/>
      <c r="B3" s="115"/>
      <c r="C3" s="116" t="s">
        <v>147</v>
      </c>
      <c r="D3" s="117"/>
      <c r="E3" s="118">
        <v>11</v>
      </c>
      <c r="F3" s="118">
        <v>12</v>
      </c>
      <c r="G3" s="118">
        <v>32</v>
      </c>
      <c r="H3" s="118">
        <v>49</v>
      </c>
      <c r="I3" s="118">
        <v>54</v>
      </c>
      <c r="J3" s="118">
        <v>62</v>
      </c>
      <c r="K3" s="118">
        <v>72</v>
      </c>
      <c r="L3" s="118">
        <v>82</v>
      </c>
    </row>
    <row r="4" spans="1:12" s="3" customFormat="1" ht="24.75" customHeight="1">
      <c r="A4" s="232" t="s">
        <v>144</v>
      </c>
      <c r="B4" s="233"/>
      <c r="C4" s="234"/>
      <c r="D4" s="90">
        <f>SUM(E4:L4)</f>
        <v>2248695.4</v>
      </c>
      <c r="E4" s="90">
        <f aca="true" t="shared" si="0" ref="E4:L4">SUM(E6,E109,E205)</f>
        <v>371656.02999999997</v>
      </c>
      <c r="F4" s="90">
        <f t="shared" si="0"/>
        <v>1328369</v>
      </c>
      <c r="G4" s="90">
        <f t="shared" si="0"/>
        <v>140335</v>
      </c>
      <c r="H4" s="90">
        <f t="shared" si="0"/>
        <v>0</v>
      </c>
      <c r="I4" s="90">
        <f t="shared" si="0"/>
        <v>396335.37</v>
      </c>
      <c r="J4" s="90">
        <f t="shared" si="0"/>
        <v>12000</v>
      </c>
      <c r="K4" s="90">
        <f t="shared" si="0"/>
        <v>0</v>
      </c>
      <c r="L4" s="90">
        <f t="shared" si="0"/>
        <v>0</v>
      </c>
    </row>
    <row r="5" spans="1:12" s="3" customFormat="1" ht="12.75" customHeight="1">
      <c r="A5" s="112"/>
      <c r="B5" s="107"/>
      <c r="C5" s="78"/>
      <c r="D5" s="79"/>
      <c r="E5" s="79"/>
      <c r="F5" s="79"/>
      <c r="G5" s="111"/>
      <c r="H5" s="111"/>
      <c r="I5" s="111"/>
      <c r="J5" s="111"/>
      <c r="K5" s="111"/>
      <c r="L5" s="111"/>
    </row>
    <row r="6" spans="1:12" ht="42.75" customHeight="1">
      <c r="A6" s="82" t="s">
        <v>44</v>
      </c>
      <c r="B6" s="82"/>
      <c r="C6" s="89" t="s">
        <v>45</v>
      </c>
      <c r="D6" s="90">
        <f aca="true" t="shared" si="1" ref="D6:D17">SUM(E6:L6)</f>
        <v>1652508.35</v>
      </c>
      <c r="E6" s="90">
        <f>SUM(E7,E13,E25,E32,E38,E75,E94)</f>
        <v>324139.35</v>
      </c>
      <c r="F6" s="90">
        <f aca="true" t="shared" si="2" ref="F6:L6">SUM(F7,F13,F25,F32,F38,F75,F94)</f>
        <v>1328369</v>
      </c>
      <c r="G6" s="90">
        <f t="shared" si="2"/>
        <v>0</v>
      </c>
      <c r="H6" s="90">
        <f t="shared" si="2"/>
        <v>0</v>
      </c>
      <c r="I6" s="90">
        <f t="shared" si="2"/>
        <v>0</v>
      </c>
      <c r="J6" s="90">
        <f t="shared" si="2"/>
        <v>0</v>
      </c>
      <c r="K6" s="90">
        <f t="shared" si="2"/>
        <v>0</v>
      </c>
      <c r="L6" s="90">
        <f t="shared" si="2"/>
        <v>0</v>
      </c>
    </row>
    <row r="7" spans="1:12" ht="38.25" customHeight="1">
      <c r="A7" s="93" t="s">
        <v>46</v>
      </c>
      <c r="B7" s="94"/>
      <c r="C7" s="95" t="s">
        <v>157</v>
      </c>
      <c r="D7" s="96">
        <f t="shared" si="1"/>
        <v>0</v>
      </c>
      <c r="E7" s="96">
        <f aca="true" t="shared" si="3" ref="E7:L7">SUM(E8)</f>
        <v>0</v>
      </c>
      <c r="F7" s="96">
        <f t="shared" si="3"/>
        <v>0</v>
      </c>
      <c r="G7" s="96">
        <f t="shared" si="3"/>
        <v>0</v>
      </c>
      <c r="H7" s="96">
        <f t="shared" si="3"/>
        <v>0</v>
      </c>
      <c r="I7" s="96">
        <f t="shared" si="3"/>
        <v>0</v>
      </c>
      <c r="J7" s="96">
        <f t="shared" si="3"/>
        <v>0</v>
      </c>
      <c r="K7" s="96">
        <f t="shared" si="3"/>
        <v>0</v>
      </c>
      <c r="L7" s="96">
        <f t="shared" si="3"/>
        <v>0</v>
      </c>
    </row>
    <row r="8" spans="1:12" s="3" customFormat="1" ht="12.75">
      <c r="A8" s="85">
        <v>4</v>
      </c>
      <c r="B8" s="72"/>
      <c r="C8" s="73" t="s">
        <v>29</v>
      </c>
      <c r="D8" s="91">
        <f t="shared" si="1"/>
        <v>0</v>
      </c>
      <c r="E8" s="91">
        <f aca="true" t="shared" si="4" ref="E8:L8">SUM(E9)</f>
        <v>0</v>
      </c>
      <c r="F8" s="91">
        <f t="shared" si="4"/>
        <v>0</v>
      </c>
      <c r="G8" s="91">
        <f t="shared" si="4"/>
        <v>0</v>
      </c>
      <c r="H8" s="91">
        <f t="shared" si="4"/>
        <v>0</v>
      </c>
      <c r="I8" s="91">
        <f t="shared" si="4"/>
        <v>0</v>
      </c>
      <c r="J8" s="91">
        <f t="shared" si="4"/>
        <v>0</v>
      </c>
      <c r="K8" s="91">
        <f t="shared" si="4"/>
        <v>0</v>
      </c>
      <c r="L8" s="91">
        <f t="shared" si="4"/>
        <v>0</v>
      </c>
    </row>
    <row r="9" spans="1:12" s="3" customFormat="1" ht="12.75" customHeight="1">
      <c r="A9" s="85">
        <v>42</v>
      </c>
      <c r="B9" s="72"/>
      <c r="C9" s="73" t="s">
        <v>42</v>
      </c>
      <c r="D9" s="91">
        <f t="shared" si="1"/>
        <v>0</v>
      </c>
      <c r="E9" s="91">
        <f aca="true" t="shared" si="5" ref="E9:L9">SUM(E10)</f>
        <v>0</v>
      </c>
      <c r="F9" s="91">
        <f t="shared" si="5"/>
        <v>0</v>
      </c>
      <c r="G9" s="91">
        <f t="shared" si="5"/>
        <v>0</v>
      </c>
      <c r="H9" s="91">
        <f t="shared" si="5"/>
        <v>0</v>
      </c>
      <c r="I9" s="91">
        <f t="shared" si="5"/>
        <v>0</v>
      </c>
      <c r="J9" s="91">
        <f t="shared" si="5"/>
        <v>0</v>
      </c>
      <c r="K9" s="91">
        <f t="shared" si="5"/>
        <v>0</v>
      </c>
      <c r="L9" s="91">
        <f t="shared" si="5"/>
        <v>0</v>
      </c>
    </row>
    <row r="10" spans="1:12" s="3" customFormat="1" ht="12.75">
      <c r="A10" s="85">
        <v>421</v>
      </c>
      <c r="B10" s="72"/>
      <c r="C10" s="73" t="s">
        <v>39</v>
      </c>
      <c r="D10" s="91">
        <f t="shared" si="1"/>
        <v>0</v>
      </c>
      <c r="E10" s="91">
        <f aca="true" t="shared" si="6" ref="E10:L10">SUM(E11)</f>
        <v>0</v>
      </c>
      <c r="F10" s="91">
        <f t="shared" si="6"/>
        <v>0</v>
      </c>
      <c r="G10" s="91">
        <f t="shared" si="6"/>
        <v>0</v>
      </c>
      <c r="H10" s="91">
        <f t="shared" si="6"/>
        <v>0</v>
      </c>
      <c r="I10" s="91">
        <f t="shared" si="6"/>
        <v>0</v>
      </c>
      <c r="J10" s="91">
        <f t="shared" si="6"/>
        <v>0</v>
      </c>
      <c r="K10" s="91">
        <f t="shared" si="6"/>
        <v>0</v>
      </c>
      <c r="L10" s="91">
        <f t="shared" si="6"/>
        <v>0</v>
      </c>
    </row>
    <row r="11" spans="1:12" s="3" customFormat="1" ht="12.75">
      <c r="A11" s="85">
        <v>4212</v>
      </c>
      <c r="B11" s="97">
        <v>670</v>
      </c>
      <c r="C11" s="73" t="s">
        <v>47</v>
      </c>
      <c r="D11" s="91">
        <f t="shared" si="1"/>
        <v>0</v>
      </c>
      <c r="E11" s="120"/>
      <c r="F11" s="120"/>
      <c r="G11" s="120"/>
      <c r="H11" s="120"/>
      <c r="I11" s="120"/>
      <c r="J11" s="120"/>
      <c r="K11" s="120"/>
      <c r="L11" s="120"/>
    </row>
    <row r="12" spans="1:12" s="3" customFormat="1" ht="12.75">
      <c r="A12" s="85"/>
      <c r="B12" s="97"/>
      <c r="C12" s="73"/>
      <c r="D12" s="91"/>
      <c r="E12" s="120"/>
      <c r="F12" s="120"/>
      <c r="G12" s="120"/>
      <c r="H12" s="120"/>
      <c r="I12" s="120"/>
      <c r="J12" s="120"/>
      <c r="K12" s="120"/>
      <c r="L12" s="120"/>
    </row>
    <row r="13" spans="1:12" s="3" customFormat="1" ht="25.5">
      <c r="A13" s="104" t="s">
        <v>159</v>
      </c>
      <c r="B13" s="176"/>
      <c r="C13" s="177" t="s">
        <v>158</v>
      </c>
      <c r="D13" s="178">
        <f t="shared" si="1"/>
        <v>36250</v>
      </c>
      <c r="E13" s="179">
        <f>SUM(E14)</f>
        <v>36250</v>
      </c>
      <c r="F13" s="179">
        <f aca="true" t="shared" si="7" ref="F13:L13">SUM(F14)</f>
        <v>0</v>
      </c>
      <c r="G13" s="179">
        <f t="shared" si="7"/>
        <v>0</v>
      </c>
      <c r="H13" s="179">
        <f t="shared" si="7"/>
        <v>0</v>
      </c>
      <c r="I13" s="179">
        <f t="shared" si="7"/>
        <v>0</v>
      </c>
      <c r="J13" s="179">
        <f t="shared" si="7"/>
        <v>0</v>
      </c>
      <c r="K13" s="179">
        <f t="shared" si="7"/>
        <v>0</v>
      </c>
      <c r="L13" s="179">
        <f t="shared" si="7"/>
        <v>0</v>
      </c>
    </row>
    <row r="14" spans="1:12" s="3" customFormat="1" ht="12.75">
      <c r="A14" s="85">
        <v>4</v>
      </c>
      <c r="B14" s="97"/>
      <c r="C14" s="73" t="s">
        <v>29</v>
      </c>
      <c r="D14" s="91">
        <f t="shared" si="1"/>
        <v>36250</v>
      </c>
      <c r="E14" s="92">
        <f>SUM(E15)</f>
        <v>36250</v>
      </c>
      <c r="F14" s="92">
        <f aca="true" t="shared" si="8" ref="F14:L14">SUM(F15)</f>
        <v>0</v>
      </c>
      <c r="G14" s="92">
        <f t="shared" si="8"/>
        <v>0</v>
      </c>
      <c r="H14" s="92">
        <f t="shared" si="8"/>
        <v>0</v>
      </c>
      <c r="I14" s="92">
        <f t="shared" si="8"/>
        <v>0</v>
      </c>
      <c r="J14" s="92">
        <f t="shared" si="8"/>
        <v>0</v>
      </c>
      <c r="K14" s="92">
        <f t="shared" si="8"/>
        <v>0</v>
      </c>
      <c r="L14" s="92">
        <f t="shared" si="8"/>
        <v>0</v>
      </c>
    </row>
    <row r="15" spans="1:12" s="3" customFormat="1" ht="25.5">
      <c r="A15" s="85">
        <v>42</v>
      </c>
      <c r="B15" s="97"/>
      <c r="C15" s="73" t="s">
        <v>42</v>
      </c>
      <c r="D15" s="91">
        <f t="shared" si="1"/>
        <v>36250</v>
      </c>
      <c r="E15" s="92">
        <f>SUM(E22,E16)</f>
        <v>36250</v>
      </c>
      <c r="F15" s="92">
        <f aca="true" t="shared" si="9" ref="F15:L15">SUM(F22,F16)</f>
        <v>0</v>
      </c>
      <c r="G15" s="92">
        <f t="shared" si="9"/>
        <v>0</v>
      </c>
      <c r="H15" s="92">
        <f t="shared" si="9"/>
        <v>0</v>
      </c>
      <c r="I15" s="92">
        <f t="shared" si="9"/>
        <v>0</v>
      </c>
      <c r="J15" s="92">
        <f t="shared" si="9"/>
        <v>0</v>
      </c>
      <c r="K15" s="92">
        <f t="shared" si="9"/>
        <v>0</v>
      </c>
      <c r="L15" s="92">
        <f t="shared" si="9"/>
        <v>0</v>
      </c>
    </row>
    <row r="16" spans="1:12" ht="12.75">
      <c r="A16" s="85">
        <v>422</v>
      </c>
      <c r="B16" s="72"/>
      <c r="C16" s="73" t="s">
        <v>48</v>
      </c>
      <c r="D16" s="91">
        <f t="shared" si="1"/>
        <v>36250</v>
      </c>
      <c r="E16" s="91">
        <f aca="true" t="shared" si="10" ref="E16:L16">SUM(E17:E21)</f>
        <v>36250</v>
      </c>
      <c r="F16" s="91">
        <f>SUM(F17:F21)</f>
        <v>0</v>
      </c>
      <c r="G16" s="91">
        <f t="shared" si="10"/>
        <v>0</v>
      </c>
      <c r="H16" s="91">
        <f t="shared" si="10"/>
        <v>0</v>
      </c>
      <c r="I16" s="91">
        <f t="shared" si="10"/>
        <v>0</v>
      </c>
      <c r="J16" s="91">
        <f t="shared" si="10"/>
        <v>0</v>
      </c>
      <c r="K16" s="91">
        <f t="shared" si="10"/>
        <v>0</v>
      </c>
      <c r="L16" s="91">
        <f t="shared" si="10"/>
        <v>0</v>
      </c>
    </row>
    <row r="17" spans="1:12" ht="12.75">
      <c r="A17" s="85">
        <v>4221</v>
      </c>
      <c r="B17" s="97">
        <v>671</v>
      </c>
      <c r="C17" s="73" t="s">
        <v>49</v>
      </c>
      <c r="D17" s="91">
        <f t="shared" si="1"/>
        <v>0</v>
      </c>
      <c r="E17" s="120"/>
      <c r="F17" s="120"/>
      <c r="G17" s="120"/>
      <c r="H17" s="120"/>
      <c r="I17" s="120"/>
      <c r="J17" s="120"/>
      <c r="K17" s="120"/>
      <c r="L17" s="120"/>
    </row>
    <row r="18" spans="1:12" ht="12.75">
      <c r="A18" s="85">
        <v>4222</v>
      </c>
      <c r="B18" s="97">
        <v>672</v>
      </c>
      <c r="C18" s="73" t="s">
        <v>50</v>
      </c>
      <c r="D18" s="91">
        <f aca="true" t="shared" si="11" ref="D18:D23">SUM(E18:L18)</f>
        <v>0</v>
      </c>
      <c r="E18" s="120"/>
      <c r="F18" s="120"/>
      <c r="G18" s="120"/>
      <c r="H18" s="120"/>
      <c r="I18" s="120"/>
      <c r="J18" s="120"/>
      <c r="K18" s="120"/>
      <c r="L18" s="120"/>
    </row>
    <row r="19" spans="1:12" s="3" customFormat="1" ht="12.75">
      <c r="A19" s="85">
        <v>4223</v>
      </c>
      <c r="B19" s="97">
        <v>673</v>
      </c>
      <c r="C19" s="73" t="s">
        <v>51</v>
      </c>
      <c r="D19" s="91">
        <f t="shared" si="11"/>
        <v>0</v>
      </c>
      <c r="E19" s="120"/>
      <c r="F19" s="120"/>
      <c r="G19" s="120"/>
      <c r="H19" s="120"/>
      <c r="I19" s="120"/>
      <c r="J19" s="120"/>
      <c r="K19" s="120"/>
      <c r="L19" s="120"/>
    </row>
    <row r="20" spans="1:12" ht="12.75">
      <c r="A20" s="85">
        <v>4226</v>
      </c>
      <c r="B20" s="97">
        <v>674</v>
      </c>
      <c r="C20" s="73" t="s">
        <v>52</v>
      </c>
      <c r="D20" s="91">
        <f t="shared" si="11"/>
        <v>0</v>
      </c>
      <c r="E20" s="120"/>
      <c r="F20" s="120"/>
      <c r="G20" s="120"/>
      <c r="H20" s="120"/>
      <c r="I20" s="120"/>
      <c r="J20" s="120"/>
      <c r="K20" s="120"/>
      <c r="L20" s="120"/>
    </row>
    <row r="21" spans="1:12" ht="25.5">
      <c r="A21" s="85">
        <v>4227</v>
      </c>
      <c r="B21" s="97">
        <v>675</v>
      </c>
      <c r="C21" s="73" t="s">
        <v>53</v>
      </c>
      <c r="D21" s="91">
        <f t="shared" si="11"/>
        <v>36250</v>
      </c>
      <c r="E21" s="120">
        <v>36250</v>
      </c>
      <c r="F21" s="120"/>
      <c r="G21" s="120"/>
      <c r="H21" s="120"/>
      <c r="I21" s="120"/>
      <c r="J21" s="120"/>
      <c r="K21" s="120"/>
      <c r="L21" s="120"/>
    </row>
    <row r="22" spans="1:12" ht="12.75">
      <c r="A22" s="85">
        <v>423</v>
      </c>
      <c r="B22" s="97"/>
      <c r="C22" s="73" t="s">
        <v>107</v>
      </c>
      <c r="D22" s="91">
        <f t="shared" si="11"/>
        <v>0</v>
      </c>
      <c r="E22" s="91">
        <f>SUM(E23)</f>
        <v>0</v>
      </c>
      <c r="F22" s="91">
        <f aca="true" t="shared" si="12" ref="F22:L22">SUM(F23)</f>
        <v>0</v>
      </c>
      <c r="G22" s="91">
        <f t="shared" si="12"/>
        <v>0</v>
      </c>
      <c r="H22" s="91">
        <f t="shared" si="12"/>
        <v>0</v>
      </c>
      <c r="I22" s="91">
        <f t="shared" si="12"/>
        <v>0</v>
      </c>
      <c r="J22" s="91">
        <f t="shared" si="12"/>
        <v>0</v>
      </c>
      <c r="K22" s="91">
        <f t="shared" si="12"/>
        <v>0</v>
      </c>
      <c r="L22" s="91">
        <f t="shared" si="12"/>
        <v>0</v>
      </c>
    </row>
    <row r="23" spans="1:12" ht="25.5">
      <c r="A23" s="85">
        <v>4231</v>
      </c>
      <c r="B23" s="97">
        <v>676</v>
      </c>
      <c r="C23" s="73" t="s">
        <v>108</v>
      </c>
      <c r="D23" s="91">
        <f t="shared" si="11"/>
        <v>0</v>
      </c>
      <c r="E23" s="120"/>
      <c r="F23" s="120"/>
      <c r="G23" s="120"/>
      <c r="H23" s="120"/>
      <c r="I23" s="120"/>
      <c r="J23" s="120"/>
      <c r="K23" s="120"/>
      <c r="L23" s="120"/>
    </row>
    <row r="24" spans="1:12" ht="12.75">
      <c r="A24" s="85"/>
      <c r="B24" s="72"/>
      <c r="C24" s="73"/>
      <c r="D24" s="91"/>
      <c r="E24" s="92"/>
      <c r="F24" s="92"/>
      <c r="G24" s="92"/>
      <c r="H24" s="92"/>
      <c r="I24" s="92"/>
      <c r="J24" s="92"/>
      <c r="K24" s="92"/>
      <c r="L24" s="92"/>
    </row>
    <row r="25" spans="1:12" ht="38.25">
      <c r="A25" s="83" t="s">
        <v>54</v>
      </c>
      <c r="B25" s="83"/>
      <c r="C25" s="95" t="s">
        <v>160</v>
      </c>
      <c r="D25" s="98">
        <f aca="true" t="shared" si="13" ref="D25:D36">SUM(E25:L25)</f>
        <v>287889.35</v>
      </c>
      <c r="E25" s="98">
        <f aca="true" t="shared" si="14" ref="E25:L25">SUM(E26)</f>
        <v>287889.35</v>
      </c>
      <c r="F25" s="98">
        <f t="shared" si="14"/>
        <v>0</v>
      </c>
      <c r="G25" s="98">
        <f t="shared" si="14"/>
        <v>0</v>
      </c>
      <c r="H25" s="98">
        <f t="shared" si="14"/>
        <v>0</v>
      </c>
      <c r="I25" s="98">
        <f t="shared" si="14"/>
        <v>0</v>
      </c>
      <c r="J25" s="98">
        <f t="shared" si="14"/>
        <v>0</v>
      </c>
      <c r="K25" s="98">
        <f t="shared" si="14"/>
        <v>0</v>
      </c>
      <c r="L25" s="98">
        <f t="shared" si="14"/>
        <v>0</v>
      </c>
    </row>
    <row r="26" spans="1:12" ht="12.75">
      <c r="A26" s="85">
        <v>3</v>
      </c>
      <c r="B26" s="72"/>
      <c r="C26" s="73" t="s">
        <v>40</v>
      </c>
      <c r="D26" s="91">
        <f t="shared" si="13"/>
        <v>287889.35</v>
      </c>
      <c r="E26" s="91">
        <f aca="true" t="shared" si="15" ref="E26:L26">SUM(E27)</f>
        <v>287889.35</v>
      </c>
      <c r="F26" s="91">
        <f t="shared" si="15"/>
        <v>0</v>
      </c>
      <c r="G26" s="91">
        <f t="shared" si="15"/>
        <v>0</v>
      </c>
      <c r="H26" s="91">
        <f t="shared" si="15"/>
        <v>0</v>
      </c>
      <c r="I26" s="91">
        <f t="shared" si="15"/>
        <v>0</v>
      </c>
      <c r="J26" s="91">
        <f t="shared" si="15"/>
        <v>0</v>
      </c>
      <c r="K26" s="91">
        <f t="shared" si="15"/>
        <v>0</v>
      </c>
      <c r="L26" s="91">
        <f t="shared" si="15"/>
        <v>0</v>
      </c>
    </row>
    <row r="27" spans="1:12" s="3" customFormat="1" ht="12.75">
      <c r="A27" s="85">
        <v>32</v>
      </c>
      <c r="B27" s="72"/>
      <c r="C27" s="73" t="s">
        <v>24</v>
      </c>
      <c r="D27" s="91">
        <f t="shared" si="13"/>
        <v>287889.35</v>
      </c>
      <c r="E27" s="91">
        <f aca="true" t="shared" si="16" ref="E27:L27">SUM(E28)</f>
        <v>287889.35</v>
      </c>
      <c r="F27" s="91">
        <f t="shared" si="16"/>
        <v>0</v>
      </c>
      <c r="G27" s="91">
        <f t="shared" si="16"/>
        <v>0</v>
      </c>
      <c r="H27" s="91">
        <f t="shared" si="16"/>
        <v>0</v>
      </c>
      <c r="I27" s="91">
        <f t="shared" si="16"/>
        <v>0</v>
      </c>
      <c r="J27" s="91">
        <f t="shared" si="16"/>
        <v>0</v>
      </c>
      <c r="K27" s="91">
        <f t="shared" si="16"/>
        <v>0</v>
      </c>
      <c r="L27" s="91">
        <f t="shared" si="16"/>
        <v>0</v>
      </c>
    </row>
    <row r="28" spans="1:12" ht="12.75">
      <c r="A28" s="85">
        <v>323</v>
      </c>
      <c r="B28" s="72"/>
      <c r="C28" s="73" t="s">
        <v>27</v>
      </c>
      <c r="D28" s="91">
        <f t="shared" si="13"/>
        <v>287889.35</v>
      </c>
      <c r="E28" s="91">
        <f aca="true" t="shared" si="17" ref="E28:L28">SUM(E29,E30)</f>
        <v>287889.35</v>
      </c>
      <c r="F28" s="91">
        <f>SUM(F29,F30)</f>
        <v>0</v>
      </c>
      <c r="G28" s="91">
        <f t="shared" si="17"/>
        <v>0</v>
      </c>
      <c r="H28" s="91">
        <f t="shared" si="17"/>
        <v>0</v>
      </c>
      <c r="I28" s="91">
        <f t="shared" si="17"/>
        <v>0</v>
      </c>
      <c r="J28" s="91">
        <f t="shared" si="17"/>
        <v>0</v>
      </c>
      <c r="K28" s="91">
        <f t="shared" si="17"/>
        <v>0</v>
      </c>
      <c r="L28" s="91">
        <f t="shared" si="17"/>
        <v>0</v>
      </c>
    </row>
    <row r="29" spans="1:12" s="3" customFormat="1" ht="25.5">
      <c r="A29" s="85">
        <v>3232</v>
      </c>
      <c r="B29" s="97">
        <v>677</v>
      </c>
      <c r="C29" s="73" t="s">
        <v>55</v>
      </c>
      <c r="D29" s="91">
        <f t="shared" si="13"/>
        <v>287889.35</v>
      </c>
      <c r="E29" s="120">
        <v>287889.35</v>
      </c>
      <c r="F29" s="120"/>
      <c r="G29" s="120"/>
      <c r="H29" s="120"/>
      <c r="I29" s="120"/>
      <c r="J29" s="120"/>
      <c r="K29" s="120"/>
      <c r="L29" s="120"/>
    </row>
    <row r="30" spans="1:12" ht="12.75">
      <c r="A30" s="85">
        <v>3237</v>
      </c>
      <c r="B30" s="97">
        <v>678</v>
      </c>
      <c r="C30" s="73" t="s">
        <v>56</v>
      </c>
      <c r="D30" s="91">
        <f t="shared" si="13"/>
        <v>0</v>
      </c>
      <c r="E30" s="120"/>
      <c r="F30" s="120"/>
      <c r="G30" s="120"/>
      <c r="H30" s="120"/>
      <c r="I30" s="120"/>
      <c r="J30" s="120"/>
      <c r="K30" s="120"/>
      <c r="L30" s="120"/>
    </row>
    <row r="31" spans="1:12" ht="12.75">
      <c r="A31" s="85"/>
      <c r="B31" s="97"/>
      <c r="C31" s="73"/>
      <c r="D31" s="91"/>
      <c r="E31" s="92"/>
      <c r="F31" s="92"/>
      <c r="G31" s="92"/>
      <c r="H31" s="92"/>
      <c r="I31" s="92"/>
      <c r="J31" s="92"/>
      <c r="K31" s="92"/>
      <c r="L31" s="92"/>
    </row>
    <row r="32" spans="1:12" ht="25.5">
      <c r="A32" s="104"/>
      <c r="B32" s="176"/>
      <c r="C32" s="177" t="s">
        <v>161</v>
      </c>
      <c r="D32" s="178">
        <f t="shared" si="13"/>
        <v>0</v>
      </c>
      <c r="E32" s="181">
        <f>SUM(E33)</f>
        <v>0</v>
      </c>
      <c r="F32" s="181">
        <f aca="true" t="shared" si="18" ref="F32:L32">SUM(F33)</f>
        <v>0</v>
      </c>
      <c r="G32" s="181">
        <f t="shared" si="18"/>
        <v>0</v>
      </c>
      <c r="H32" s="181">
        <f t="shared" si="18"/>
        <v>0</v>
      </c>
      <c r="I32" s="181">
        <f t="shared" si="18"/>
        <v>0</v>
      </c>
      <c r="J32" s="181">
        <f t="shared" si="18"/>
        <v>0</v>
      </c>
      <c r="K32" s="181">
        <f t="shared" si="18"/>
        <v>0</v>
      </c>
      <c r="L32" s="181">
        <f t="shared" si="18"/>
        <v>0</v>
      </c>
    </row>
    <row r="33" spans="1:12" ht="12.75">
      <c r="A33" s="85">
        <v>3</v>
      </c>
      <c r="B33" s="72"/>
      <c r="C33" s="73" t="s">
        <v>40</v>
      </c>
      <c r="D33" s="91">
        <f t="shared" si="13"/>
        <v>0</v>
      </c>
      <c r="E33" s="92">
        <f>SUM(E34)</f>
        <v>0</v>
      </c>
      <c r="F33" s="92">
        <f aca="true" t="shared" si="19" ref="F33:L33">SUM(F34)</f>
        <v>0</v>
      </c>
      <c r="G33" s="92">
        <f t="shared" si="19"/>
        <v>0</v>
      </c>
      <c r="H33" s="92">
        <f t="shared" si="19"/>
        <v>0</v>
      </c>
      <c r="I33" s="92">
        <f t="shared" si="19"/>
        <v>0</v>
      </c>
      <c r="J33" s="92">
        <f t="shared" si="19"/>
        <v>0</v>
      </c>
      <c r="K33" s="92">
        <f t="shared" si="19"/>
        <v>0</v>
      </c>
      <c r="L33" s="92">
        <f t="shared" si="19"/>
        <v>0</v>
      </c>
    </row>
    <row r="34" spans="1:12" ht="12.75">
      <c r="A34" s="85">
        <v>32</v>
      </c>
      <c r="B34" s="72"/>
      <c r="C34" s="73" t="s">
        <v>24</v>
      </c>
      <c r="D34" s="91">
        <f t="shared" si="13"/>
        <v>0</v>
      </c>
      <c r="E34" s="92">
        <f>SUM(E35)</f>
        <v>0</v>
      </c>
      <c r="F34" s="92">
        <f aca="true" t="shared" si="20" ref="F34:L34">SUM(F35)</f>
        <v>0</v>
      </c>
      <c r="G34" s="92">
        <f t="shared" si="20"/>
        <v>0</v>
      </c>
      <c r="H34" s="92">
        <f t="shared" si="20"/>
        <v>0</v>
      </c>
      <c r="I34" s="92">
        <f t="shared" si="20"/>
        <v>0</v>
      </c>
      <c r="J34" s="92">
        <f t="shared" si="20"/>
        <v>0</v>
      </c>
      <c r="K34" s="92">
        <f t="shared" si="20"/>
        <v>0</v>
      </c>
      <c r="L34" s="92">
        <f t="shared" si="20"/>
        <v>0</v>
      </c>
    </row>
    <row r="35" spans="1:12" ht="12.75">
      <c r="A35" s="85">
        <v>323</v>
      </c>
      <c r="B35" s="72"/>
      <c r="C35" s="73" t="s">
        <v>27</v>
      </c>
      <c r="D35" s="91">
        <f t="shared" si="13"/>
        <v>0</v>
      </c>
      <c r="E35" s="92">
        <f>SUM(E36)</f>
        <v>0</v>
      </c>
      <c r="F35" s="92">
        <f aca="true" t="shared" si="21" ref="F35:L35">SUM(F36)</f>
        <v>0</v>
      </c>
      <c r="G35" s="92">
        <f t="shared" si="21"/>
        <v>0</v>
      </c>
      <c r="H35" s="92">
        <f t="shared" si="21"/>
        <v>0</v>
      </c>
      <c r="I35" s="92">
        <f t="shared" si="21"/>
        <v>0</v>
      </c>
      <c r="J35" s="92">
        <f t="shared" si="21"/>
        <v>0</v>
      </c>
      <c r="K35" s="92">
        <f t="shared" si="21"/>
        <v>0</v>
      </c>
      <c r="L35" s="92">
        <f t="shared" si="21"/>
        <v>0</v>
      </c>
    </row>
    <row r="36" spans="1:12" s="3" customFormat="1" ht="12.75" customHeight="1">
      <c r="A36" s="85">
        <v>3232</v>
      </c>
      <c r="B36" s="97">
        <v>679</v>
      </c>
      <c r="C36" s="73" t="s">
        <v>55</v>
      </c>
      <c r="D36" s="91">
        <f t="shared" si="13"/>
        <v>0</v>
      </c>
      <c r="E36" s="180"/>
      <c r="F36" s="180"/>
      <c r="G36" s="180"/>
      <c r="H36" s="180"/>
      <c r="I36" s="180"/>
      <c r="J36" s="180"/>
      <c r="K36" s="180"/>
      <c r="L36" s="180"/>
    </row>
    <row r="37" spans="1:12" s="3" customFormat="1" ht="12.75" customHeight="1">
      <c r="A37" s="85"/>
      <c r="B37" s="97"/>
      <c r="C37" s="73"/>
      <c r="D37" s="91"/>
      <c r="E37" s="92"/>
      <c r="F37" s="92"/>
      <c r="G37" s="92"/>
      <c r="H37" s="92"/>
      <c r="I37" s="92"/>
      <c r="J37" s="92"/>
      <c r="K37" s="92"/>
      <c r="L37" s="92"/>
    </row>
    <row r="38" spans="1:12" s="3" customFormat="1" ht="26.25" customHeight="1">
      <c r="A38" s="93" t="s">
        <v>57</v>
      </c>
      <c r="B38" s="94"/>
      <c r="C38" s="95" t="s">
        <v>58</v>
      </c>
      <c r="D38" s="98">
        <f aca="true" t="shared" si="22" ref="D38:D52">SUM(E38:L38)</f>
        <v>186950</v>
      </c>
      <c r="E38" s="98">
        <f aca="true" t="shared" si="23" ref="E38:L38">SUM(E39)</f>
        <v>0</v>
      </c>
      <c r="F38" s="98">
        <f t="shared" si="23"/>
        <v>186950</v>
      </c>
      <c r="G38" s="98">
        <f t="shared" si="23"/>
        <v>0</v>
      </c>
      <c r="H38" s="98">
        <f t="shared" si="23"/>
        <v>0</v>
      </c>
      <c r="I38" s="98">
        <f t="shared" si="23"/>
        <v>0</v>
      </c>
      <c r="J38" s="98">
        <f t="shared" si="23"/>
        <v>0</v>
      </c>
      <c r="K38" s="98">
        <f t="shared" si="23"/>
        <v>0</v>
      </c>
      <c r="L38" s="98">
        <f t="shared" si="23"/>
        <v>0</v>
      </c>
    </row>
    <row r="39" spans="1:12" s="3" customFormat="1" ht="12.75" customHeight="1">
      <c r="A39" s="85">
        <v>3</v>
      </c>
      <c r="B39" s="72"/>
      <c r="C39" s="73" t="s">
        <v>40</v>
      </c>
      <c r="D39" s="91">
        <f t="shared" si="22"/>
        <v>186950</v>
      </c>
      <c r="E39" s="91">
        <f aca="true" t="shared" si="24" ref="E39:L39">SUM(E40,E69,)</f>
        <v>0</v>
      </c>
      <c r="F39" s="91">
        <f t="shared" si="24"/>
        <v>186950</v>
      </c>
      <c r="G39" s="91">
        <f t="shared" si="24"/>
        <v>0</v>
      </c>
      <c r="H39" s="91">
        <f t="shared" si="24"/>
        <v>0</v>
      </c>
      <c r="I39" s="91">
        <f t="shared" si="24"/>
        <v>0</v>
      </c>
      <c r="J39" s="91">
        <f t="shared" si="24"/>
        <v>0</v>
      </c>
      <c r="K39" s="91">
        <f t="shared" si="24"/>
        <v>0</v>
      </c>
      <c r="L39" s="91">
        <f t="shared" si="24"/>
        <v>0</v>
      </c>
    </row>
    <row r="40" spans="1:12" s="3" customFormat="1" ht="12.75" customHeight="1">
      <c r="A40" s="85">
        <v>32</v>
      </c>
      <c r="B40" s="72"/>
      <c r="C40" s="73" t="s">
        <v>24</v>
      </c>
      <c r="D40" s="91">
        <f t="shared" si="22"/>
        <v>186950</v>
      </c>
      <c r="E40" s="91">
        <f aca="true" t="shared" si="25" ref="E40:L40">SUM(E41,E45,E51,E61,E63)</f>
        <v>0</v>
      </c>
      <c r="F40" s="91">
        <f t="shared" si="25"/>
        <v>186950</v>
      </c>
      <c r="G40" s="91">
        <f t="shared" si="25"/>
        <v>0</v>
      </c>
      <c r="H40" s="91">
        <f t="shared" si="25"/>
        <v>0</v>
      </c>
      <c r="I40" s="91">
        <f t="shared" si="25"/>
        <v>0</v>
      </c>
      <c r="J40" s="91">
        <f t="shared" si="25"/>
        <v>0</v>
      </c>
      <c r="K40" s="91">
        <f t="shared" si="25"/>
        <v>0</v>
      </c>
      <c r="L40" s="91">
        <f t="shared" si="25"/>
        <v>0</v>
      </c>
    </row>
    <row r="41" spans="1:12" s="3" customFormat="1" ht="12.75">
      <c r="A41" s="85">
        <v>321</v>
      </c>
      <c r="B41" s="72"/>
      <c r="C41" s="73" t="s">
        <v>25</v>
      </c>
      <c r="D41" s="91">
        <f t="shared" si="22"/>
        <v>25330</v>
      </c>
      <c r="E41" s="91">
        <f aca="true" t="shared" si="26" ref="E41:L41">SUM(E42:E44)</f>
        <v>0</v>
      </c>
      <c r="F41" s="91">
        <f>SUM(F42:F44)</f>
        <v>25330</v>
      </c>
      <c r="G41" s="91">
        <f t="shared" si="26"/>
        <v>0</v>
      </c>
      <c r="H41" s="91">
        <f t="shared" si="26"/>
        <v>0</v>
      </c>
      <c r="I41" s="91">
        <f t="shared" si="26"/>
        <v>0</v>
      </c>
      <c r="J41" s="91">
        <f t="shared" si="26"/>
        <v>0</v>
      </c>
      <c r="K41" s="91">
        <f t="shared" si="26"/>
        <v>0</v>
      </c>
      <c r="L41" s="91">
        <f t="shared" si="26"/>
        <v>0</v>
      </c>
    </row>
    <row r="42" spans="1:12" s="3" customFormat="1" ht="12.75">
      <c r="A42" s="85">
        <v>3211</v>
      </c>
      <c r="B42" s="97">
        <v>680</v>
      </c>
      <c r="C42" s="73" t="s">
        <v>59</v>
      </c>
      <c r="D42" s="91">
        <f t="shared" si="22"/>
        <v>23000</v>
      </c>
      <c r="E42" s="120"/>
      <c r="F42" s="120">
        <v>23000</v>
      </c>
      <c r="G42" s="120"/>
      <c r="H42" s="120"/>
      <c r="I42" s="120"/>
      <c r="J42" s="120"/>
      <c r="K42" s="120"/>
      <c r="L42" s="120"/>
    </row>
    <row r="43" spans="1:12" s="3" customFormat="1" ht="12.75">
      <c r="A43" s="85">
        <v>3213</v>
      </c>
      <c r="B43" s="97">
        <v>681</v>
      </c>
      <c r="C43" s="73" t="s">
        <v>60</v>
      </c>
      <c r="D43" s="91">
        <f t="shared" si="22"/>
        <v>2330</v>
      </c>
      <c r="E43" s="120"/>
      <c r="F43" s="120">
        <v>2330</v>
      </c>
      <c r="G43" s="120"/>
      <c r="H43" s="120"/>
      <c r="I43" s="120"/>
      <c r="J43" s="120"/>
      <c r="K43" s="120"/>
      <c r="L43" s="120"/>
    </row>
    <row r="44" spans="1:12" s="3" customFormat="1" ht="12.75">
      <c r="A44" s="85">
        <v>3214</v>
      </c>
      <c r="B44" s="97">
        <v>682</v>
      </c>
      <c r="C44" s="73" t="s">
        <v>61</v>
      </c>
      <c r="D44" s="91">
        <f t="shared" si="22"/>
        <v>0</v>
      </c>
      <c r="E44" s="120"/>
      <c r="F44" s="120"/>
      <c r="G44" s="120"/>
      <c r="H44" s="120"/>
      <c r="I44" s="120"/>
      <c r="J44" s="120"/>
      <c r="K44" s="120"/>
      <c r="L44" s="120"/>
    </row>
    <row r="45" spans="1:12" ht="12.75">
      <c r="A45" s="85">
        <v>322</v>
      </c>
      <c r="B45" s="72"/>
      <c r="C45" s="73" t="s">
        <v>26</v>
      </c>
      <c r="D45" s="91">
        <f t="shared" si="22"/>
        <v>86370</v>
      </c>
      <c r="E45" s="91">
        <f aca="true" t="shared" si="27" ref="E45:L45">SUM(E46:E50)</f>
        <v>0</v>
      </c>
      <c r="F45" s="91">
        <f t="shared" si="27"/>
        <v>86370</v>
      </c>
      <c r="G45" s="91">
        <f t="shared" si="27"/>
        <v>0</v>
      </c>
      <c r="H45" s="91">
        <f t="shared" si="27"/>
        <v>0</v>
      </c>
      <c r="I45" s="91">
        <f t="shared" si="27"/>
        <v>0</v>
      </c>
      <c r="J45" s="91">
        <f t="shared" si="27"/>
        <v>0</v>
      </c>
      <c r="K45" s="91">
        <f t="shared" si="27"/>
        <v>0</v>
      </c>
      <c r="L45" s="91">
        <f t="shared" si="27"/>
        <v>0</v>
      </c>
    </row>
    <row r="46" spans="1:12" ht="15.75" customHeight="1">
      <c r="A46" s="85">
        <v>3221</v>
      </c>
      <c r="B46" s="97">
        <v>683</v>
      </c>
      <c r="C46" s="73" t="s">
        <v>62</v>
      </c>
      <c r="D46" s="91">
        <f t="shared" si="22"/>
        <v>50000</v>
      </c>
      <c r="E46" s="120"/>
      <c r="F46" s="120">
        <v>50000</v>
      </c>
      <c r="G46" s="120"/>
      <c r="H46" s="120"/>
      <c r="I46" s="120"/>
      <c r="J46" s="120"/>
      <c r="K46" s="120"/>
      <c r="L46" s="120"/>
    </row>
    <row r="47" spans="1:12" ht="12.75">
      <c r="A47" s="85">
        <v>3222</v>
      </c>
      <c r="B47" s="97">
        <v>684</v>
      </c>
      <c r="C47" s="73" t="s">
        <v>63</v>
      </c>
      <c r="D47" s="91">
        <f t="shared" si="22"/>
        <v>0</v>
      </c>
      <c r="E47" s="120">
        <v>0</v>
      </c>
      <c r="F47" s="120"/>
      <c r="G47" s="120"/>
      <c r="H47" s="120"/>
      <c r="I47" s="120"/>
      <c r="J47" s="120"/>
      <c r="K47" s="120"/>
      <c r="L47" s="120"/>
    </row>
    <row r="48" spans="1:12" ht="25.5">
      <c r="A48" s="85">
        <v>3224</v>
      </c>
      <c r="B48" s="97">
        <v>685</v>
      </c>
      <c r="C48" s="73" t="s">
        <v>65</v>
      </c>
      <c r="D48" s="91">
        <f t="shared" si="22"/>
        <v>32370</v>
      </c>
      <c r="E48" s="120"/>
      <c r="F48" s="120">
        <v>32370</v>
      </c>
      <c r="G48" s="120"/>
      <c r="H48" s="120"/>
      <c r="I48" s="120"/>
      <c r="J48" s="120"/>
      <c r="K48" s="120"/>
      <c r="L48" s="120"/>
    </row>
    <row r="49" spans="1:12" s="3" customFormat="1" ht="12.75">
      <c r="A49" s="85">
        <v>3225</v>
      </c>
      <c r="B49" s="97">
        <v>686</v>
      </c>
      <c r="C49" s="73" t="s">
        <v>66</v>
      </c>
      <c r="D49" s="91">
        <f t="shared" si="22"/>
        <v>1000</v>
      </c>
      <c r="E49" s="120"/>
      <c r="F49" s="120">
        <v>1000</v>
      </c>
      <c r="G49" s="120"/>
      <c r="H49" s="120"/>
      <c r="I49" s="120"/>
      <c r="J49" s="120"/>
      <c r="K49" s="120"/>
      <c r="L49" s="120"/>
    </row>
    <row r="50" spans="1:12" ht="12.75">
      <c r="A50" s="85">
        <v>3227</v>
      </c>
      <c r="B50" s="97">
        <v>687</v>
      </c>
      <c r="C50" s="99" t="s">
        <v>67</v>
      </c>
      <c r="D50" s="91">
        <f t="shared" si="22"/>
        <v>3000</v>
      </c>
      <c r="E50" s="122"/>
      <c r="F50" s="122">
        <v>3000</v>
      </c>
      <c r="G50" s="122"/>
      <c r="H50" s="122"/>
      <c r="I50" s="122"/>
      <c r="J50" s="122"/>
      <c r="K50" s="122"/>
      <c r="L50" s="122"/>
    </row>
    <row r="51" spans="1:12" ht="12.75">
      <c r="A51" s="85">
        <v>323</v>
      </c>
      <c r="B51" s="72"/>
      <c r="C51" s="73" t="s">
        <v>27</v>
      </c>
      <c r="D51" s="91">
        <f t="shared" si="22"/>
        <v>74500</v>
      </c>
      <c r="E51" s="91">
        <f aca="true" t="shared" si="28" ref="E51:L51">SUM(E52:E60)</f>
        <v>0</v>
      </c>
      <c r="F51" s="91">
        <f>SUM(F52:F60)</f>
        <v>74500</v>
      </c>
      <c r="G51" s="91">
        <f t="shared" si="28"/>
        <v>0</v>
      </c>
      <c r="H51" s="91">
        <f t="shared" si="28"/>
        <v>0</v>
      </c>
      <c r="I51" s="91">
        <f t="shared" si="28"/>
        <v>0</v>
      </c>
      <c r="J51" s="91">
        <f t="shared" si="28"/>
        <v>0</v>
      </c>
      <c r="K51" s="91">
        <f t="shared" si="28"/>
        <v>0</v>
      </c>
      <c r="L51" s="91">
        <f t="shared" si="28"/>
        <v>0</v>
      </c>
    </row>
    <row r="52" spans="1:12" ht="12.75">
      <c r="A52" s="85">
        <v>3231</v>
      </c>
      <c r="B52" s="97">
        <v>688</v>
      </c>
      <c r="C52" s="73" t="s">
        <v>68</v>
      </c>
      <c r="D52" s="91">
        <f t="shared" si="22"/>
        <v>25500</v>
      </c>
      <c r="E52" s="120"/>
      <c r="F52" s="120">
        <v>25500</v>
      </c>
      <c r="G52" s="120"/>
      <c r="H52" s="120"/>
      <c r="I52" s="120"/>
      <c r="J52" s="120"/>
      <c r="K52" s="120"/>
      <c r="L52" s="120"/>
    </row>
    <row r="53" spans="1:12" ht="25.5">
      <c r="A53" s="85">
        <v>3232</v>
      </c>
      <c r="B53" s="97">
        <v>689</v>
      </c>
      <c r="C53" s="73" t="s">
        <v>55</v>
      </c>
      <c r="D53" s="91">
        <f aca="true" t="shared" si="29" ref="D53:D60">SUM(E53:L53)</f>
        <v>3250</v>
      </c>
      <c r="E53" s="120"/>
      <c r="F53" s="120">
        <v>3250</v>
      </c>
      <c r="G53" s="120"/>
      <c r="H53" s="120"/>
      <c r="I53" s="120"/>
      <c r="J53" s="120"/>
      <c r="K53" s="120"/>
      <c r="L53" s="120"/>
    </row>
    <row r="54" spans="1:12" ht="12.75">
      <c r="A54" s="85">
        <v>3233</v>
      </c>
      <c r="B54" s="97">
        <v>690</v>
      </c>
      <c r="C54" s="73" t="s">
        <v>69</v>
      </c>
      <c r="D54" s="91">
        <f t="shared" si="29"/>
        <v>0</v>
      </c>
      <c r="E54" s="120"/>
      <c r="F54" s="120"/>
      <c r="G54" s="120"/>
      <c r="H54" s="120"/>
      <c r="I54" s="120"/>
      <c r="J54" s="120"/>
      <c r="K54" s="120"/>
      <c r="L54" s="120"/>
    </row>
    <row r="55" spans="1:12" ht="12.75">
      <c r="A55" s="85">
        <v>3234</v>
      </c>
      <c r="B55" s="97">
        <v>691</v>
      </c>
      <c r="C55" s="73" t="s">
        <v>70</v>
      </c>
      <c r="D55" s="91">
        <f t="shared" si="29"/>
        <v>36300</v>
      </c>
      <c r="E55" s="120"/>
      <c r="F55" s="120">
        <v>36300</v>
      </c>
      <c r="G55" s="120"/>
      <c r="H55" s="120"/>
      <c r="I55" s="120"/>
      <c r="J55" s="120"/>
      <c r="K55" s="120"/>
      <c r="L55" s="120"/>
    </row>
    <row r="56" spans="1:12" s="3" customFormat="1" ht="12.75">
      <c r="A56" s="85">
        <v>3235</v>
      </c>
      <c r="B56" s="97">
        <v>692</v>
      </c>
      <c r="C56" s="73" t="s">
        <v>71</v>
      </c>
      <c r="D56" s="91">
        <f t="shared" si="29"/>
        <v>0</v>
      </c>
      <c r="E56" s="120"/>
      <c r="F56" s="120"/>
      <c r="G56" s="120"/>
      <c r="H56" s="120"/>
      <c r="I56" s="120"/>
      <c r="J56" s="120"/>
      <c r="K56" s="120"/>
      <c r="L56" s="120"/>
    </row>
    <row r="57" spans="1:12" ht="12.75">
      <c r="A57" s="85">
        <v>3236</v>
      </c>
      <c r="B57" s="97">
        <v>693</v>
      </c>
      <c r="C57" s="73" t="s">
        <v>72</v>
      </c>
      <c r="D57" s="91">
        <f t="shared" si="29"/>
        <v>0</v>
      </c>
      <c r="E57" s="120"/>
      <c r="F57" s="120"/>
      <c r="G57" s="120"/>
      <c r="H57" s="120"/>
      <c r="I57" s="120"/>
      <c r="J57" s="120"/>
      <c r="K57" s="120"/>
      <c r="L57" s="120"/>
    </row>
    <row r="58" spans="1:12" ht="12.75">
      <c r="A58" s="85">
        <v>3237</v>
      </c>
      <c r="B58" s="97">
        <v>694</v>
      </c>
      <c r="C58" s="73" t="s">
        <v>56</v>
      </c>
      <c r="D58" s="91">
        <f t="shared" si="29"/>
        <v>6000</v>
      </c>
      <c r="E58" s="120"/>
      <c r="F58" s="120">
        <v>6000</v>
      </c>
      <c r="G58" s="120"/>
      <c r="H58" s="120"/>
      <c r="I58" s="120"/>
      <c r="J58" s="120"/>
      <c r="K58" s="120"/>
      <c r="L58" s="120"/>
    </row>
    <row r="59" spans="1:12" ht="12.75">
      <c r="A59" s="85">
        <v>3238</v>
      </c>
      <c r="B59" s="97">
        <v>695</v>
      </c>
      <c r="C59" s="73" t="s">
        <v>73</v>
      </c>
      <c r="D59" s="91">
        <f t="shared" si="29"/>
        <v>3450</v>
      </c>
      <c r="E59" s="120"/>
      <c r="F59" s="120">
        <v>3450</v>
      </c>
      <c r="G59" s="120"/>
      <c r="H59" s="120"/>
      <c r="I59" s="120"/>
      <c r="J59" s="120"/>
      <c r="K59" s="120"/>
      <c r="L59" s="120"/>
    </row>
    <row r="60" spans="1:12" ht="12.75">
      <c r="A60" s="85">
        <v>3239</v>
      </c>
      <c r="B60" s="97">
        <v>696</v>
      </c>
      <c r="C60" s="73" t="s">
        <v>74</v>
      </c>
      <c r="D60" s="91">
        <f t="shared" si="29"/>
        <v>0</v>
      </c>
      <c r="E60" s="120"/>
      <c r="F60" s="120"/>
      <c r="G60" s="120"/>
      <c r="H60" s="120"/>
      <c r="I60" s="120"/>
      <c r="J60" s="120"/>
      <c r="K60" s="120"/>
      <c r="L60" s="120"/>
    </row>
    <row r="61" spans="1:12" ht="25.5">
      <c r="A61" s="85">
        <v>324</v>
      </c>
      <c r="B61" s="97"/>
      <c r="C61" s="73" t="s">
        <v>75</v>
      </c>
      <c r="D61" s="91">
        <f aca="true" t="shared" si="30" ref="D61:D73">SUM(E61:L61)</f>
        <v>0</v>
      </c>
      <c r="E61" s="91">
        <f aca="true" t="shared" si="31" ref="E61:L61">SUM(E62)</f>
        <v>0</v>
      </c>
      <c r="F61" s="91">
        <f t="shared" si="31"/>
        <v>0</v>
      </c>
      <c r="G61" s="91">
        <f t="shared" si="31"/>
        <v>0</v>
      </c>
      <c r="H61" s="91">
        <f t="shared" si="31"/>
        <v>0</v>
      </c>
      <c r="I61" s="91">
        <f t="shared" si="31"/>
        <v>0</v>
      </c>
      <c r="J61" s="91">
        <f t="shared" si="31"/>
        <v>0</v>
      </c>
      <c r="K61" s="91">
        <f t="shared" si="31"/>
        <v>0</v>
      </c>
      <c r="L61" s="91">
        <f t="shared" si="31"/>
        <v>0</v>
      </c>
    </row>
    <row r="62" spans="1:12" ht="25.5">
      <c r="A62" s="85">
        <v>3241</v>
      </c>
      <c r="B62" s="97">
        <v>697</v>
      </c>
      <c r="C62" s="73" t="s">
        <v>75</v>
      </c>
      <c r="D62" s="91">
        <f t="shared" si="30"/>
        <v>0</v>
      </c>
      <c r="E62" s="120"/>
      <c r="F62" s="120"/>
      <c r="G62" s="120"/>
      <c r="H62" s="120"/>
      <c r="I62" s="120"/>
      <c r="J62" s="120"/>
      <c r="K62" s="120"/>
      <c r="L62" s="120"/>
    </row>
    <row r="63" spans="1:12" ht="15.75" customHeight="1">
      <c r="A63" s="85">
        <v>329</v>
      </c>
      <c r="B63" s="72"/>
      <c r="C63" s="73" t="s">
        <v>76</v>
      </c>
      <c r="D63" s="91">
        <f t="shared" si="30"/>
        <v>750</v>
      </c>
      <c r="E63" s="91">
        <f aca="true" t="shared" si="32" ref="E63:L63">SUM(E64:E68)</f>
        <v>0</v>
      </c>
      <c r="F63" s="91">
        <f>SUM(F64:F68)</f>
        <v>750</v>
      </c>
      <c r="G63" s="91">
        <f t="shared" si="32"/>
        <v>0</v>
      </c>
      <c r="H63" s="91">
        <f t="shared" si="32"/>
        <v>0</v>
      </c>
      <c r="I63" s="91">
        <f t="shared" si="32"/>
        <v>0</v>
      </c>
      <c r="J63" s="91">
        <f t="shared" si="32"/>
        <v>0</v>
      </c>
      <c r="K63" s="91">
        <f t="shared" si="32"/>
        <v>0</v>
      </c>
      <c r="L63" s="91">
        <f t="shared" si="32"/>
        <v>0</v>
      </c>
    </row>
    <row r="64" spans="1:12" ht="12.75">
      <c r="A64" s="85">
        <v>3292</v>
      </c>
      <c r="B64" s="97">
        <v>698</v>
      </c>
      <c r="C64" s="73" t="s">
        <v>77</v>
      </c>
      <c r="D64" s="91">
        <f t="shared" si="30"/>
        <v>0</v>
      </c>
      <c r="E64" s="120"/>
      <c r="F64" s="120"/>
      <c r="G64" s="120"/>
      <c r="H64" s="120"/>
      <c r="I64" s="120"/>
      <c r="J64" s="120"/>
      <c r="K64" s="120"/>
      <c r="L64" s="120"/>
    </row>
    <row r="65" spans="1:12" ht="12.75">
      <c r="A65" s="85">
        <v>3293</v>
      </c>
      <c r="B65" s="97">
        <v>699</v>
      </c>
      <c r="C65" s="73" t="s">
        <v>78</v>
      </c>
      <c r="D65" s="91">
        <f t="shared" si="30"/>
        <v>0</v>
      </c>
      <c r="E65" s="120"/>
      <c r="F65" s="120"/>
      <c r="G65" s="120"/>
      <c r="H65" s="120"/>
      <c r="I65" s="120"/>
      <c r="J65" s="120"/>
      <c r="K65" s="120"/>
      <c r="L65" s="120"/>
    </row>
    <row r="66" spans="1:12" ht="12.75">
      <c r="A66" s="85">
        <v>3294</v>
      </c>
      <c r="B66" s="97">
        <v>700</v>
      </c>
      <c r="C66" s="73" t="s">
        <v>79</v>
      </c>
      <c r="D66" s="91">
        <f t="shared" si="30"/>
        <v>0</v>
      </c>
      <c r="E66" s="120"/>
      <c r="F66" s="120"/>
      <c r="G66" s="120"/>
      <c r="H66" s="120"/>
      <c r="I66" s="120"/>
      <c r="J66" s="120"/>
      <c r="K66" s="120"/>
      <c r="L66" s="120"/>
    </row>
    <row r="67" spans="1:12" ht="12.75">
      <c r="A67" s="85">
        <v>3295</v>
      </c>
      <c r="B67" s="97">
        <v>701</v>
      </c>
      <c r="C67" s="73" t="s">
        <v>80</v>
      </c>
      <c r="D67" s="91">
        <f t="shared" si="30"/>
        <v>0</v>
      </c>
      <c r="E67" s="120"/>
      <c r="F67" s="120"/>
      <c r="G67" s="120"/>
      <c r="H67" s="120"/>
      <c r="I67" s="120"/>
      <c r="J67" s="120"/>
      <c r="K67" s="120"/>
      <c r="L67" s="120"/>
    </row>
    <row r="68" spans="1:12" ht="12.75">
      <c r="A68" s="85">
        <v>3299</v>
      </c>
      <c r="B68" s="97">
        <v>702</v>
      </c>
      <c r="C68" s="73" t="s">
        <v>76</v>
      </c>
      <c r="D68" s="91">
        <f t="shared" si="30"/>
        <v>750</v>
      </c>
      <c r="E68" s="120"/>
      <c r="F68" s="120">
        <v>750</v>
      </c>
      <c r="G68" s="120"/>
      <c r="H68" s="120"/>
      <c r="I68" s="120"/>
      <c r="J68" s="120"/>
      <c r="K68" s="120"/>
      <c r="L68" s="120"/>
    </row>
    <row r="69" spans="1:12" ht="12.75">
      <c r="A69" s="85">
        <v>34</v>
      </c>
      <c r="B69" s="72"/>
      <c r="C69" s="73" t="s">
        <v>81</v>
      </c>
      <c r="D69" s="91">
        <f t="shared" si="30"/>
        <v>0</v>
      </c>
      <c r="E69" s="91">
        <f aca="true" t="shared" si="33" ref="E69:L69">SUM(E70)</f>
        <v>0</v>
      </c>
      <c r="F69" s="91">
        <f t="shared" si="33"/>
        <v>0</v>
      </c>
      <c r="G69" s="91">
        <f t="shared" si="33"/>
        <v>0</v>
      </c>
      <c r="H69" s="91">
        <f t="shared" si="33"/>
        <v>0</v>
      </c>
      <c r="I69" s="91">
        <f t="shared" si="33"/>
        <v>0</v>
      </c>
      <c r="J69" s="91">
        <f t="shared" si="33"/>
        <v>0</v>
      </c>
      <c r="K69" s="91">
        <f t="shared" si="33"/>
        <v>0</v>
      </c>
      <c r="L69" s="91">
        <f t="shared" si="33"/>
        <v>0</v>
      </c>
    </row>
    <row r="70" spans="1:12" ht="12.75">
      <c r="A70" s="85">
        <v>343</v>
      </c>
      <c r="B70" s="72"/>
      <c r="C70" s="73" t="s">
        <v>28</v>
      </c>
      <c r="D70" s="91">
        <f t="shared" si="30"/>
        <v>0</v>
      </c>
      <c r="E70" s="91">
        <f aca="true" t="shared" si="34" ref="E70:L70">SUM(E71:E73)</f>
        <v>0</v>
      </c>
      <c r="F70" s="91">
        <f>SUM(F71:F73)</f>
        <v>0</v>
      </c>
      <c r="G70" s="91">
        <f t="shared" si="34"/>
        <v>0</v>
      </c>
      <c r="H70" s="91">
        <f t="shared" si="34"/>
        <v>0</v>
      </c>
      <c r="I70" s="91">
        <f t="shared" si="34"/>
        <v>0</v>
      </c>
      <c r="J70" s="91">
        <f t="shared" si="34"/>
        <v>0</v>
      </c>
      <c r="K70" s="91">
        <f t="shared" si="34"/>
        <v>0</v>
      </c>
      <c r="L70" s="91">
        <f t="shared" si="34"/>
        <v>0</v>
      </c>
    </row>
    <row r="71" spans="1:12" ht="25.5">
      <c r="A71" s="85">
        <v>3431</v>
      </c>
      <c r="B71" s="97">
        <v>703</v>
      </c>
      <c r="C71" s="73" t="s">
        <v>82</v>
      </c>
      <c r="D71" s="91">
        <f t="shared" si="30"/>
        <v>0</v>
      </c>
      <c r="E71" s="120"/>
      <c r="F71" s="120"/>
      <c r="G71" s="120"/>
      <c r="H71" s="120"/>
      <c r="I71" s="120"/>
      <c r="J71" s="120"/>
      <c r="K71" s="120"/>
      <c r="L71" s="120"/>
    </row>
    <row r="72" spans="1:12" ht="12.75">
      <c r="A72" s="85">
        <v>3433</v>
      </c>
      <c r="B72" s="97">
        <v>704</v>
      </c>
      <c r="C72" s="73" t="s">
        <v>83</v>
      </c>
      <c r="D72" s="91">
        <f t="shared" si="30"/>
        <v>0</v>
      </c>
      <c r="E72" s="120"/>
      <c r="F72" s="120"/>
      <c r="G72" s="120"/>
      <c r="H72" s="120"/>
      <c r="I72" s="120"/>
      <c r="J72" s="120"/>
      <c r="K72" s="120"/>
      <c r="L72" s="120"/>
    </row>
    <row r="73" spans="1:12" ht="12.75">
      <c r="A73" s="85">
        <v>3434</v>
      </c>
      <c r="B73" s="97">
        <v>705</v>
      </c>
      <c r="C73" s="73" t="s">
        <v>84</v>
      </c>
      <c r="D73" s="91">
        <f t="shared" si="30"/>
        <v>0</v>
      </c>
      <c r="E73" s="120"/>
      <c r="F73" s="120"/>
      <c r="G73" s="120"/>
      <c r="H73" s="120"/>
      <c r="I73" s="120"/>
      <c r="J73" s="120"/>
      <c r="K73" s="120"/>
      <c r="L73" s="120"/>
    </row>
    <row r="74" spans="1:12" ht="12.75">
      <c r="A74" s="85"/>
      <c r="B74" s="72"/>
      <c r="C74" s="73"/>
      <c r="D74" s="91"/>
      <c r="E74" s="92"/>
      <c r="F74" s="92"/>
      <c r="G74" s="92"/>
      <c r="H74" s="92"/>
      <c r="I74" s="92"/>
      <c r="J74" s="92"/>
      <c r="K74" s="92"/>
      <c r="L74" s="92"/>
    </row>
    <row r="75" spans="1:12" ht="27" customHeight="1">
      <c r="A75" s="93" t="s">
        <v>88</v>
      </c>
      <c r="B75" s="94"/>
      <c r="C75" s="95" t="s">
        <v>89</v>
      </c>
      <c r="D75" s="96">
        <f aca="true" t="shared" si="35" ref="D75:D92">SUM(E75:L75)</f>
        <v>1141419</v>
      </c>
      <c r="E75" s="96">
        <f aca="true" t="shared" si="36" ref="E75:L75">SUM(E76)</f>
        <v>0</v>
      </c>
      <c r="F75" s="96">
        <f t="shared" si="36"/>
        <v>1141419</v>
      </c>
      <c r="G75" s="96">
        <f t="shared" si="36"/>
        <v>0</v>
      </c>
      <c r="H75" s="96">
        <f t="shared" si="36"/>
        <v>0</v>
      </c>
      <c r="I75" s="96">
        <f t="shared" si="36"/>
        <v>0</v>
      </c>
      <c r="J75" s="96">
        <f t="shared" si="36"/>
        <v>0</v>
      </c>
      <c r="K75" s="96">
        <f t="shared" si="36"/>
        <v>0</v>
      </c>
      <c r="L75" s="96">
        <f t="shared" si="36"/>
        <v>0</v>
      </c>
    </row>
    <row r="76" spans="1:12" ht="12.75">
      <c r="A76" s="85">
        <v>3</v>
      </c>
      <c r="B76" s="72"/>
      <c r="C76" s="73" t="s">
        <v>40</v>
      </c>
      <c r="D76" s="91">
        <f t="shared" si="35"/>
        <v>1141419</v>
      </c>
      <c r="E76" s="91">
        <f>SUM(E77,)</f>
        <v>0</v>
      </c>
      <c r="F76" s="91">
        <f aca="true" t="shared" si="37" ref="F76:L76">SUM(F77,)</f>
        <v>1141419</v>
      </c>
      <c r="G76" s="91">
        <f t="shared" si="37"/>
        <v>0</v>
      </c>
      <c r="H76" s="91">
        <f t="shared" si="37"/>
        <v>0</v>
      </c>
      <c r="I76" s="91">
        <f t="shared" si="37"/>
        <v>0</v>
      </c>
      <c r="J76" s="91">
        <f t="shared" si="37"/>
        <v>0</v>
      </c>
      <c r="K76" s="91">
        <f t="shared" si="37"/>
        <v>0</v>
      </c>
      <c r="L76" s="91">
        <f t="shared" si="37"/>
        <v>0</v>
      </c>
    </row>
    <row r="77" spans="1:12" ht="12.75">
      <c r="A77" s="85">
        <v>32</v>
      </c>
      <c r="B77" s="72"/>
      <c r="C77" s="73" t="s">
        <v>24</v>
      </c>
      <c r="D77" s="91">
        <f t="shared" si="35"/>
        <v>1141419</v>
      </c>
      <c r="E77" s="91">
        <f aca="true" t="shared" si="38" ref="E77:L77">SUM(E78,E80,E84,E90)</f>
        <v>0</v>
      </c>
      <c r="F77" s="91">
        <f>SUM(F78,F80,F84,F90)</f>
        <v>1141419</v>
      </c>
      <c r="G77" s="91">
        <f t="shared" si="38"/>
        <v>0</v>
      </c>
      <c r="H77" s="91">
        <f t="shared" si="38"/>
        <v>0</v>
      </c>
      <c r="I77" s="91">
        <f t="shared" si="38"/>
        <v>0</v>
      </c>
      <c r="J77" s="91">
        <f t="shared" si="38"/>
        <v>0</v>
      </c>
      <c r="K77" s="91">
        <f t="shared" si="38"/>
        <v>0</v>
      </c>
      <c r="L77" s="91">
        <f t="shared" si="38"/>
        <v>0</v>
      </c>
    </row>
    <row r="78" spans="1:12" ht="12.75">
      <c r="A78" s="85">
        <v>321</v>
      </c>
      <c r="B78" s="72"/>
      <c r="C78" s="73" t="s">
        <v>25</v>
      </c>
      <c r="D78" s="91">
        <f t="shared" si="35"/>
        <v>230000</v>
      </c>
      <c r="E78" s="91">
        <f aca="true" t="shared" si="39" ref="E78:L78">SUM(E79)</f>
        <v>0</v>
      </c>
      <c r="F78" s="91">
        <f t="shared" si="39"/>
        <v>230000</v>
      </c>
      <c r="G78" s="91">
        <f t="shared" si="39"/>
        <v>0</v>
      </c>
      <c r="H78" s="91">
        <f t="shared" si="39"/>
        <v>0</v>
      </c>
      <c r="I78" s="91">
        <f t="shared" si="39"/>
        <v>0</v>
      </c>
      <c r="J78" s="91">
        <f t="shared" si="39"/>
        <v>0</v>
      </c>
      <c r="K78" s="91">
        <f t="shared" si="39"/>
        <v>0</v>
      </c>
      <c r="L78" s="91">
        <f t="shared" si="39"/>
        <v>0</v>
      </c>
    </row>
    <row r="79" spans="1:12" ht="25.5">
      <c r="A79" s="85">
        <v>3212</v>
      </c>
      <c r="B79" s="97">
        <v>707</v>
      </c>
      <c r="C79" s="73" t="s">
        <v>90</v>
      </c>
      <c r="D79" s="91">
        <f t="shared" si="35"/>
        <v>230000</v>
      </c>
      <c r="E79" s="120"/>
      <c r="F79" s="120">
        <v>230000</v>
      </c>
      <c r="G79" s="120"/>
      <c r="H79" s="120"/>
      <c r="I79" s="120"/>
      <c r="J79" s="120"/>
      <c r="K79" s="120"/>
      <c r="L79" s="120"/>
    </row>
    <row r="80" spans="1:12" ht="12.75">
      <c r="A80" s="85">
        <v>322</v>
      </c>
      <c r="B80" s="72"/>
      <c r="C80" s="73" t="s">
        <v>26</v>
      </c>
      <c r="D80" s="91">
        <f t="shared" si="35"/>
        <v>770000</v>
      </c>
      <c r="E80" s="91">
        <f>SUM(E81:E83)</f>
        <v>0</v>
      </c>
      <c r="F80" s="91">
        <f aca="true" t="shared" si="40" ref="F80:L80">SUM(F81:F83)</f>
        <v>770000</v>
      </c>
      <c r="G80" s="91">
        <f t="shared" si="40"/>
        <v>0</v>
      </c>
      <c r="H80" s="91">
        <f t="shared" si="40"/>
        <v>0</v>
      </c>
      <c r="I80" s="91">
        <f t="shared" si="40"/>
        <v>0</v>
      </c>
      <c r="J80" s="91">
        <f t="shared" si="40"/>
        <v>0</v>
      </c>
      <c r="K80" s="91">
        <f t="shared" si="40"/>
        <v>0</v>
      </c>
      <c r="L80" s="91">
        <f t="shared" si="40"/>
        <v>0</v>
      </c>
    </row>
    <row r="81" spans="1:12" ht="15" customHeight="1">
      <c r="A81" s="85">
        <v>3221</v>
      </c>
      <c r="B81" s="72">
        <v>708</v>
      </c>
      <c r="C81" s="73" t="s">
        <v>62</v>
      </c>
      <c r="D81" s="91">
        <f t="shared" si="35"/>
        <v>0</v>
      </c>
      <c r="E81" s="120"/>
      <c r="F81" s="120"/>
      <c r="G81" s="120"/>
      <c r="H81" s="120"/>
      <c r="I81" s="120"/>
      <c r="J81" s="120"/>
      <c r="K81" s="120"/>
      <c r="L81" s="120"/>
    </row>
    <row r="82" spans="1:12" ht="12.75">
      <c r="A82" s="85">
        <v>3222</v>
      </c>
      <c r="B82" s="97">
        <v>709</v>
      </c>
      <c r="C82" s="73" t="s">
        <v>63</v>
      </c>
      <c r="D82" s="91">
        <f t="shared" si="35"/>
        <v>160000</v>
      </c>
      <c r="E82" s="120"/>
      <c r="F82" s="120">
        <v>160000</v>
      </c>
      <c r="G82" s="120"/>
      <c r="H82" s="120"/>
      <c r="I82" s="120"/>
      <c r="J82" s="120"/>
      <c r="K82" s="120"/>
      <c r="L82" s="120"/>
    </row>
    <row r="83" spans="1:12" ht="12.75">
      <c r="A83" s="85">
        <v>3223</v>
      </c>
      <c r="B83" s="97">
        <v>710</v>
      </c>
      <c r="C83" s="73" t="s">
        <v>64</v>
      </c>
      <c r="D83" s="91">
        <f t="shared" si="35"/>
        <v>610000</v>
      </c>
      <c r="E83" s="120"/>
      <c r="F83" s="120">
        <v>610000</v>
      </c>
      <c r="G83" s="120"/>
      <c r="H83" s="120"/>
      <c r="I83" s="120"/>
      <c r="J83" s="120"/>
      <c r="K83" s="120"/>
      <c r="L83" s="120"/>
    </row>
    <row r="84" spans="1:12" ht="12.75">
      <c r="A84" s="85">
        <v>323</v>
      </c>
      <c r="B84" s="72"/>
      <c r="C84" s="73" t="s">
        <v>27</v>
      </c>
      <c r="D84" s="91">
        <f t="shared" si="35"/>
        <v>139919</v>
      </c>
      <c r="E84" s="91">
        <f aca="true" t="shared" si="41" ref="E84:L84">SUM(E85:E89)</f>
        <v>0</v>
      </c>
      <c r="F84" s="91">
        <f>SUM(F85:F89)</f>
        <v>139919</v>
      </c>
      <c r="G84" s="91">
        <f t="shared" si="41"/>
        <v>0</v>
      </c>
      <c r="H84" s="91">
        <f t="shared" si="41"/>
        <v>0</v>
      </c>
      <c r="I84" s="91">
        <f t="shared" si="41"/>
        <v>0</v>
      </c>
      <c r="J84" s="91">
        <f t="shared" si="41"/>
        <v>0</v>
      </c>
      <c r="K84" s="91">
        <f t="shared" si="41"/>
        <v>0</v>
      </c>
      <c r="L84" s="91">
        <f t="shared" si="41"/>
        <v>0</v>
      </c>
    </row>
    <row r="85" spans="1:12" ht="13.5" customHeight="1">
      <c r="A85" s="85">
        <v>3232</v>
      </c>
      <c r="B85" s="97">
        <v>711</v>
      </c>
      <c r="C85" s="73" t="s">
        <v>55</v>
      </c>
      <c r="D85" s="91">
        <f t="shared" si="35"/>
        <v>65000</v>
      </c>
      <c r="E85" s="120"/>
      <c r="F85" s="120">
        <v>65000</v>
      </c>
      <c r="G85" s="120"/>
      <c r="H85" s="120"/>
      <c r="I85" s="120"/>
      <c r="J85" s="120"/>
      <c r="K85" s="120"/>
      <c r="L85" s="120"/>
    </row>
    <row r="86" spans="1:12" ht="12.75">
      <c r="A86" s="85">
        <v>3234</v>
      </c>
      <c r="B86" s="97">
        <v>712</v>
      </c>
      <c r="C86" s="73" t="s">
        <v>70</v>
      </c>
      <c r="D86" s="91">
        <f t="shared" si="35"/>
        <v>51919</v>
      </c>
      <c r="E86" s="120"/>
      <c r="F86" s="120">
        <v>51919</v>
      </c>
      <c r="G86" s="120"/>
      <c r="H86" s="120"/>
      <c r="I86" s="120"/>
      <c r="J86" s="120"/>
      <c r="K86" s="120"/>
      <c r="L86" s="120"/>
    </row>
    <row r="87" spans="1:12" ht="12.75">
      <c r="A87" s="85">
        <v>3235</v>
      </c>
      <c r="B87" s="97">
        <v>713</v>
      </c>
      <c r="C87" s="73" t="s">
        <v>71</v>
      </c>
      <c r="D87" s="91">
        <f t="shared" si="35"/>
        <v>15000</v>
      </c>
      <c r="E87" s="120"/>
      <c r="F87" s="120">
        <v>15000</v>
      </c>
      <c r="G87" s="120"/>
      <c r="H87" s="120"/>
      <c r="I87" s="120"/>
      <c r="J87" s="120"/>
      <c r="K87" s="120"/>
      <c r="L87" s="120"/>
    </row>
    <row r="88" spans="1:12" ht="12.75">
      <c r="A88" s="85">
        <v>3236</v>
      </c>
      <c r="B88" s="97">
        <v>714</v>
      </c>
      <c r="C88" s="73" t="s">
        <v>72</v>
      </c>
      <c r="D88" s="91">
        <f t="shared" si="35"/>
        <v>8000</v>
      </c>
      <c r="E88" s="120"/>
      <c r="F88" s="120">
        <v>8000</v>
      </c>
      <c r="G88" s="120"/>
      <c r="H88" s="120"/>
      <c r="I88" s="120"/>
      <c r="J88" s="120"/>
      <c r="K88" s="120"/>
      <c r="L88" s="120"/>
    </row>
    <row r="89" spans="1:12" ht="12.75">
      <c r="A89" s="85">
        <v>3239</v>
      </c>
      <c r="B89" s="97">
        <v>715</v>
      </c>
      <c r="C89" s="73" t="s">
        <v>74</v>
      </c>
      <c r="D89" s="91">
        <f t="shared" si="35"/>
        <v>0</v>
      </c>
      <c r="E89" s="120"/>
      <c r="F89" s="120"/>
      <c r="G89" s="120"/>
      <c r="H89" s="120"/>
      <c r="I89" s="120"/>
      <c r="J89" s="120"/>
      <c r="K89" s="120"/>
      <c r="L89" s="120"/>
    </row>
    <row r="90" spans="1:12" ht="12.75">
      <c r="A90" s="85">
        <v>329</v>
      </c>
      <c r="B90" s="72"/>
      <c r="C90" s="73" t="s">
        <v>76</v>
      </c>
      <c r="D90" s="91">
        <f t="shared" si="35"/>
        <v>1500</v>
      </c>
      <c r="E90" s="91">
        <f>SUM(E91:E92)</f>
        <v>0</v>
      </c>
      <c r="F90" s="91">
        <f aca="true" t="shared" si="42" ref="F90:L90">SUM(F91:F92)</f>
        <v>1500</v>
      </c>
      <c r="G90" s="91">
        <f t="shared" si="42"/>
        <v>0</v>
      </c>
      <c r="H90" s="91">
        <f t="shared" si="42"/>
        <v>0</v>
      </c>
      <c r="I90" s="91">
        <f t="shared" si="42"/>
        <v>0</v>
      </c>
      <c r="J90" s="91">
        <f t="shared" si="42"/>
        <v>0</v>
      </c>
      <c r="K90" s="91">
        <f t="shared" si="42"/>
        <v>0</v>
      </c>
      <c r="L90" s="91">
        <f t="shared" si="42"/>
        <v>0</v>
      </c>
    </row>
    <row r="91" spans="1:12" ht="12.75">
      <c r="A91" s="85">
        <v>3292</v>
      </c>
      <c r="B91" s="97">
        <v>716</v>
      </c>
      <c r="C91" s="73" t="s">
        <v>77</v>
      </c>
      <c r="D91" s="91">
        <f t="shared" si="35"/>
        <v>1500</v>
      </c>
      <c r="E91" s="120"/>
      <c r="F91" s="120">
        <v>1500</v>
      </c>
      <c r="G91" s="120"/>
      <c r="H91" s="120"/>
      <c r="I91" s="120"/>
      <c r="J91" s="120"/>
      <c r="K91" s="120"/>
      <c r="L91" s="120"/>
    </row>
    <row r="92" spans="1:12" ht="12.75">
      <c r="A92" s="85">
        <v>3299</v>
      </c>
      <c r="B92" s="97">
        <v>1490</v>
      </c>
      <c r="C92" s="73" t="s">
        <v>76</v>
      </c>
      <c r="D92" s="91">
        <f t="shared" si="35"/>
        <v>0</v>
      </c>
      <c r="E92" s="120"/>
      <c r="F92" s="120"/>
      <c r="G92" s="120"/>
      <c r="H92" s="120"/>
      <c r="I92" s="120"/>
      <c r="J92" s="120"/>
      <c r="K92" s="120"/>
      <c r="L92" s="120"/>
    </row>
    <row r="93" spans="1:12" ht="12.75">
      <c r="A93" s="85"/>
      <c r="B93" s="72"/>
      <c r="C93" s="73"/>
      <c r="D93" s="91"/>
      <c r="E93" s="92"/>
      <c r="F93" s="92"/>
      <c r="G93" s="92"/>
      <c r="H93" s="92"/>
      <c r="I93" s="92"/>
      <c r="J93" s="92"/>
      <c r="K93" s="92"/>
      <c r="L93" s="92"/>
    </row>
    <row r="94" spans="1:12" ht="25.5">
      <c r="A94" s="83" t="s">
        <v>91</v>
      </c>
      <c r="B94" s="83"/>
      <c r="C94" s="71" t="s">
        <v>92</v>
      </c>
      <c r="D94" s="98">
        <f aca="true" t="shared" si="43" ref="D94:D107">SUM(E94:L94)</f>
        <v>0</v>
      </c>
      <c r="E94" s="98">
        <f aca="true" t="shared" si="44" ref="E94:L94">SUM(E95)</f>
        <v>0</v>
      </c>
      <c r="F94" s="98">
        <f t="shared" si="44"/>
        <v>0</v>
      </c>
      <c r="G94" s="98">
        <f t="shared" si="44"/>
        <v>0</v>
      </c>
      <c r="H94" s="98">
        <f t="shared" si="44"/>
        <v>0</v>
      </c>
      <c r="I94" s="98">
        <f t="shared" si="44"/>
        <v>0</v>
      </c>
      <c r="J94" s="98">
        <f t="shared" si="44"/>
        <v>0</v>
      </c>
      <c r="K94" s="98">
        <f t="shared" si="44"/>
        <v>0</v>
      </c>
      <c r="L94" s="98">
        <f t="shared" si="44"/>
        <v>0</v>
      </c>
    </row>
    <row r="95" spans="1:12" ht="12.75">
      <c r="A95" s="85">
        <v>3</v>
      </c>
      <c r="B95" s="72"/>
      <c r="C95" s="73" t="s">
        <v>40</v>
      </c>
      <c r="D95" s="91">
        <f t="shared" si="43"/>
        <v>0</v>
      </c>
      <c r="E95" s="91">
        <f aca="true" t="shared" si="45" ref="E95:L95">SUM(E96)</f>
        <v>0</v>
      </c>
      <c r="F95" s="91">
        <f t="shared" si="45"/>
        <v>0</v>
      </c>
      <c r="G95" s="91">
        <f t="shared" si="45"/>
        <v>0</v>
      </c>
      <c r="H95" s="91">
        <f t="shared" si="45"/>
        <v>0</v>
      </c>
      <c r="I95" s="91">
        <f t="shared" si="45"/>
        <v>0</v>
      </c>
      <c r="J95" s="91">
        <f t="shared" si="45"/>
        <v>0</v>
      </c>
      <c r="K95" s="91">
        <f t="shared" si="45"/>
        <v>0</v>
      </c>
      <c r="L95" s="91">
        <f t="shared" si="45"/>
        <v>0</v>
      </c>
    </row>
    <row r="96" spans="1:12" ht="12.75">
      <c r="A96" s="85">
        <v>32</v>
      </c>
      <c r="B96" s="72"/>
      <c r="C96" s="73" t="s">
        <v>24</v>
      </c>
      <c r="D96" s="91">
        <f t="shared" si="43"/>
        <v>0</v>
      </c>
      <c r="E96" s="91">
        <f aca="true" t="shared" si="46" ref="E96:L96">SUM(E97,E101,E106)</f>
        <v>0</v>
      </c>
      <c r="F96" s="91">
        <f t="shared" si="46"/>
        <v>0</v>
      </c>
      <c r="G96" s="91">
        <f t="shared" si="46"/>
        <v>0</v>
      </c>
      <c r="H96" s="91">
        <f t="shared" si="46"/>
        <v>0</v>
      </c>
      <c r="I96" s="91">
        <f t="shared" si="46"/>
        <v>0</v>
      </c>
      <c r="J96" s="91">
        <f t="shared" si="46"/>
        <v>0</v>
      </c>
      <c r="K96" s="91">
        <f t="shared" si="46"/>
        <v>0</v>
      </c>
      <c r="L96" s="91">
        <f t="shared" si="46"/>
        <v>0</v>
      </c>
    </row>
    <row r="97" spans="1:12" ht="12.75">
      <c r="A97" s="85">
        <v>322</v>
      </c>
      <c r="B97" s="72"/>
      <c r="C97" s="73" t="s">
        <v>26</v>
      </c>
      <c r="D97" s="91">
        <f t="shared" si="43"/>
        <v>0</v>
      </c>
      <c r="E97" s="91">
        <f aca="true" t="shared" si="47" ref="E97:L97">SUM(E98:E100)</f>
        <v>0</v>
      </c>
      <c r="F97" s="91">
        <f t="shared" si="47"/>
        <v>0</v>
      </c>
      <c r="G97" s="91">
        <f t="shared" si="47"/>
        <v>0</v>
      </c>
      <c r="H97" s="91">
        <f t="shared" si="47"/>
        <v>0</v>
      </c>
      <c r="I97" s="91">
        <f t="shared" si="47"/>
        <v>0</v>
      </c>
      <c r="J97" s="91">
        <f t="shared" si="47"/>
        <v>0</v>
      </c>
      <c r="K97" s="91">
        <f t="shared" si="47"/>
        <v>0</v>
      </c>
      <c r="L97" s="91">
        <f t="shared" si="47"/>
        <v>0</v>
      </c>
    </row>
    <row r="98" spans="1:12" ht="25.5">
      <c r="A98" s="85">
        <v>3221</v>
      </c>
      <c r="B98" s="97">
        <v>718</v>
      </c>
      <c r="C98" s="73" t="s">
        <v>62</v>
      </c>
      <c r="D98" s="91">
        <f t="shared" si="43"/>
        <v>0</v>
      </c>
      <c r="E98" s="120"/>
      <c r="F98" s="120"/>
      <c r="G98" s="120"/>
      <c r="H98" s="120"/>
      <c r="I98" s="120"/>
      <c r="J98" s="120"/>
      <c r="K98" s="120"/>
      <c r="L98" s="120"/>
    </row>
    <row r="99" spans="1:12" ht="12.75">
      <c r="A99" s="85">
        <v>3222</v>
      </c>
      <c r="B99" s="97">
        <v>719</v>
      </c>
      <c r="C99" s="73" t="s">
        <v>63</v>
      </c>
      <c r="D99" s="91">
        <f t="shared" si="43"/>
        <v>0</v>
      </c>
      <c r="E99" s="120"/>
      <c r="F99" s="120"/>
      <c r="G99" s="120"/>
      <c r="H99" s="120"/>
      <c r="I99" s="120"/>
      <c r="J99" s="120"/>
      <c r="K99" s="120"/>
      <c r="L99" s="120"/>
    </row>
    <row r="100" spans="1:12" ht="12.75">
      <c r="A100" s="85">
        <v>3223</v>
      </c>
      <c r="B100" s="97">
        <v>720</v>
      </c>
      <c r="C100" s="73" t="s">
        <v>64</v>
      </c>
      <c r="D100" s="91">
        <f t="shared" si="43"/>
        <v>0</v>
      </c>
      <c r="E100" s="120"/>
      <c r="F100" s="120"/>
      <c r="G100" s="120"/>
      <c r="H100" s="120"/>
      <c r="I100" s="120"/>
      <c r="J100" s="120"/>
      <c r="K100" s="120"/>
      <c r="L100" s="120"/>
    </row>
    <row r="101" spans="1:12" ht="12.75">
      <c r="A101" s="85">
        <v>323</v>
      </c>
      <c r="B101" s="72"/>
      <c r="C101" s="73" t="s">
        <v>27</v>
      </c>
      <c r="D101" s="91">
        <f t="shared" si="43"/>
        <v>0</v>
      </c>
      <c r="E101" s="91">
        <f aca="true" t="shared" si="48" ref="E101:L101">SUM(E102:E105)</f>
        <v>0</v>
      </c>
      <c r="F101" s="91">
        <f>SUM(F102:F105)</f>
        <v>0</v>
      </c>
      <c r="G101" s="91">
        <f t="shared" si="48"/>
        <v>0</v>
      </c>
      <c r="H101" s="91">
        <f t="shared" si="48"/>
        <v>0</v>
      </c>
      <c r="I101" s="91">
        <f t="shared" si="48"/>
        <v>0</v>
      </c>
      <c r="J101" s="91">
        <f t="shared" si="48"/>
        <v>0</v>
      </c>
      <c r="K101" s="91">
        <f t="shared" si="48"/>
        <v>0</v>
      </c>
      <c r="L101" s="91">
        <f t="shared" si="48"/>
        <v>0</v>
      </c>
    </row>
    <row r="102" spans="1:12" ht="12.75">
      <c r="A102" s="85">
        <v>3231</v>
      </c>
      <c r="B102" s="97">
        <v>721</v>
      </c>
      <c r="C102" s="73" t="s">
        <v>68</v>
      </c>
      <c r="D102" s="91">
        <f t="shared" si="43"/>
        <v>0</v>
      </c>
      <c r="E102" s="120"/>
      <c r="F102" s="120"/>
      <c r="G102" s="120"/>
      <c r="H102" s="120"/>
      <c r="I102" s="120"/>
      <c r="J102" s="120"/>
      <c r="K102" s="120"/>
      <c r="L102" s="120"/>
    </row>
    <row r="103" spans="1:12" ht="25.5">
      <c r="A103" s="85">
        <v>3232</v>
      </c>
      <c r="B103" s="97">
        <v>722</v>
      </c>
      <c r="C103" s="73" t="s">
        <v>55</v>
      </c>
      <c r="D103" s="91">
        <f t="shared" si="43"/>
        <v>0</v>
      </c>
      <c r="E103" s="120"/>
      <c r="F103" s="120"/>
      <c r="G103" s="120"/>
      <c r="H103" s="120"/>
      <c r="I103" s="120"/>
      <c r="J103" s="120"/>
      <c r="K103" s="120"/>
      <c r="L103" s="120"/>
    </row>
    <row r="104" spans="1:12" ht="12.75">
      <c r="A104" s="85">
        <v>3234</v>
      </c>
      <c r="B104" s="97">
        <v>723</v>
      </c>
      <c r="C104" s="73" t="s">
        <v>70</v>
      </c>
      <c r="D104" s="91">
        <f t="shared" si="43"/>
        <v>0</v>
      </c>
      <c r="E104" s="120"/>
      <c r="F104" s="120"/>
      <c r="G104" s="120"/>
      <c r="H104" s="120"/>
      <c r="I104" s="120"/>
      <c r="J104" s="120"/>
      <c r="K104" s="120"/>
      <c r="L104" s="120"/>
    </row>
    <row r="105" spans="1:12" ht="12.75">
      <c r="A105" s="85">
        <v>3236</v>
      </c>
      <c r="B105" s="97">
        <v>724</v>
      </c>
      <c r="C105" s="73" t="s">
        <v>72</v>
      </c>
      <c r="D105" s="91">
        <f t="shared" si="43"/>
        <v>0</v>
      </c>
      <c r="E105" s="120"/>
      <c r="F105" s="120"/>
      <c r="G105" s="120"/>
      <c r="H105" s="120"/>
      <c r="I105" s="120"/>
      <c r="J105" s="120"/>
      <c r="K105" s="120"/>
      <c r="L105" s="120"/>
    </row>
    <row r="106" spans="1:12" ht="12.75">
      <c r="A106" s="85">
        <v>329</v>
      </c>
      <c r="B106" s="72"/>
      <c r="C106" s="73" t="s">
        <v>76</v>
      </c>
      <c r="D106" s="91">
        <f t="shared" si="43"/>
        <v>0</v>
      </c>
      <c r="E106" s="91">
        <f aca="true" t="shared" si="49" ref="E106:L106">SUM(E107)</f>
        <v>0</v>
      </c>
      <c r="F106" s="91">
        <f t="shared" si="49"/>
        <v>0</v>
      </c>
      <c r="G106" s="91">
        <f t="shared" si="49"/>
        <v>0</v>
      </c>
      <c r="H106" s="91">
        <f t="shared" si="49"/>
        <v>0</v>
      </c>
      <c r="I106" s="91">
        <f t="shared" si="49"/>
        <v>0</v>
      </c>
      <c r="J106" s="91">
        <f t="shared" si="49"/>
        <v>0</v>
      </c>
      <c r="K106" s="91">
        <f t="shared" si="49"/>
        <v>0</v>
      </c>
      <c r="L106" s="91">
        <f t="shared" si="49"/>
        <v>0</v>
      </c>
    </row>
    <row r="107" spans="1:12" ht="12.75">
      <c r="A107" s="85">
        <v>3299</v>
      </c>
      <c r="B107" s="97">
        <v>725</v>
      </c>
      <c r="C107" s="73" t="s">
        <v>76</v>
      </c>
      <c r="D107" s="91">
        <f t="shared" si="43"/>
        <v>0</v>
      </c>
      <c r="E107" s="121"/>
      <c r="F107" s="121"/>
      <c r="G107" s="121"/>
      <c r="H107" s="121"/>
      <c r="I107" s="121"/>
      <c r="J107" s="121"/>
      <c r="K107" s="121"/>
      <c r="L107" s="121"/>
    </row>
    <row r="108" spans="1:12" ht="12.75">
      <c r="A108" s="85"/>
      <c r="B108" s="72"/>
      <c r="C108" s="73"/>
      <c r="D108" s="100"/>
      <c r="E108" s="92"/>
      <c r="F108" s="92"/>
      <c r="G108" s="92"/>
      <c r="H108" s="92"/>
      <c r="I108" s="92"/>
      <c r="J108" s="92"/>
      <c r="K108" s="92"/>
      <c r="L108" s="92"/>
    </row>
    <row r="109" spans="1:12" ht="25.5">
      <c r="A109" s="82" t="s">
        <v>117</v>
      </c>
      <c r="B109" s="69"/>
      <c r="C109" s="70" t="s">
        <v>97</v>
      </c>
      <c r="D109" s="80">
        <f>SUM(E109:L109)</f>
        <v>548670.37</v>
      </c>
      <c r="E109" s="80">
        <f>SUM(E110)</f>
        <v>0</v>
      </c>
      <c r="F109" s="80">
        <f aca="true" t="shared" si="50" ref="F109:L109">SUM(F110)</f>
        <v>0</v>
      </c>
      <c r="G109" s="80">
        <f t="shared" si="50"/>
        <v>140335</v>
      </c>
      <c r="H109" s="80">
        <f t="shared" si="50"/>
        <v>0</v>
      </c>
      <c r="I109" s="80">
        <f t="shared" si="50"/>
        <v>396335.37</v>
      </c>
      <c r="J109" s="80">
        <f t="shared" si="50"/>
        <v>12000</v>
      </c>
      <c r="K109" s="80">
        <f t="shared" si="50"/>
        <v>0</v>
      </c>
      <c r="L109" s="80">
        <f t="shared" si="50"/>
        <v>0</v>
      </c>
    </row>
    <row r="110" spans="1:12" ht="27" customHeight="1">
      <c r="A110" s="83" t="s">
        <v>98</v>
      </c>
      <c r="B110" s="129"/>
      <c r="C110" s="71" t="s">
        <v>99</v>
      </c>
      <c r="D110" s="81">
        <f>SUM(E110:L110)</f>
        <v>548670.37</v>
      </c>
      <c r="E110" s="81">
        <f aca="true" t="shared" si="51" ref="E110:L110">SUM(E111,E176,E200)</f>
        <v>0</v>
      </c>
      <c r="F110" s="81">
        <f t="shared" si="51"/>
        <v>0</v>
      </c>
      <c r="G110" s="81">
        <f t="shared" si="51"/>
        <v>140335</v>
      </c>
      <c r="H110" s="81">
        <f t="shared" si="51"/>
        <v>0</v>
      </c>
      <c r="I110" s="81">
        <f t="shared" si="51"/>
        <v>396335.37</v>
      </c>
      <c r="J110" s="81">
        <f t="shared" si="51"/>
        <v>12000</v>
      </c>
      <c r="K110" s="81">
        <f t="shared" si="51"/>
        <v>0</v>
      </c>
      <c r="L110" s="81">
        <f t="shared" si="51"/>
        <v>0</v>
      </c>
    </row>
    <row r="111" spans="1:12" ht="12.75">
      <c r="A111" s="85">
        <v>3</v>
      </c>
      <c r="B111" s="74"/>
      <c r="C111" s="73" t="s">
        <v>40</v>
      </c>
      <c r="D111" s="86">
        <f>SUM(E111:L111)</f>
        <v>439756.37</v>
      </c>
      <c r="E111" s="86">
        <f aca="true" t="shared" si="52" ref="E111:L111">SUM(E112,E122,E155,E173,E163,E170)</f>
        <v>0</v>
      </c>
      <c r="F111" s="86">
        <f t="shared" si="52"/>
        <v>0</v>
      </c>
      <c r="G111" s="86">
        <f t="shared" si="52"/>
        <v>119021</v>
      </c>
      <c r="H111" s="86">
        <f t="shared" si="52"/>
        <v>0</v>
      </c>
      <c r="I111" s="86">
        <f t="shared" si="52"/>
        <v>308735.37</v>
      </c>
      <c r="J111" s="86">
        <f t="shared" si="52"/>
        <v>12000</v>
      </c>
      <c r="K111" s="86">
        <f t="shared" si="52"/>
        <v>0</v>
      </c>
      <c r="L111" s="86">
        <f t="shared" si="52"/>
        <v>0</v>
      </c>
    </row>
    <row r="112" spans="1:12" ht="12.75">
      <c r="A112" s="85">
        <v>31</v>
      </c>
      <c r="B112" s="74"/>
      <c r="C112" s="73" t="s">
        <v>20</v>
      </c>
      <c r="D112" s="86">
        <f aca="true" t="shared" si="53" ref="D112:D183">SUM(E112:L112)</f>
        <v>26000</v>
      </c>
      <c r="E112" s="86">
        <f aca="true" t="shared" si="54" ref="E112:L112">SUM(E113,E118,E120)</f>
        <v>0</v>
      </c>
      <c r="F112" s="86">
        <f>SUM(F113,F118,F120)</f>
        <v>0</v>
      </c>
      <c r="G112" s="86">
        <f t="shared" si="54"/>
        <v>26000</v>
      </c>
      <c r="H112" s="86">
        <f t="shared" si="54"/>
        <v>0</v>
      </c>
      <c r="I112" s="86">
        <f t="shared" si="54"/>
        <v>0</v>
      </c>
      <c r="J112" s="86">
        <f t="shared" si="54"/>
        <v>0</v>
      </c>
      <c r="K112" s="86">
        <f t="shared" si="54"/>
        <v>0</v>
      </c>
      <c r="L112" s="86">
        <f t="shared" si="54"/>
        <v>0</v>
      </c>
    </row>
    <row r="113" spans="1:12" ht="12.75">
      <c r="A113" s="85">
        <v>311</v>
      </c>
      <c r="B113" s="74"/>
      <c r="C113" s="73" t="s">
        <v>21</v>
      </c>
      <c r="D113" s="86">
        <f t="shared" si="53"/>
        <v>26000</v>
      </c>
      <c r="E113" s="86">
        <f>SUM(E114:E117)</f>
        <v>0</v>
      </c>
      <c r="F113" s="86">
        <f aca="true" t="shared" si="55" ref="F113:L113">SUM(F114:F117)</f>
        <v>0</v>
      </c>
      <c r="G113" s="86">
        <f t="shared" si="55"/>
        <v>26000</v>
      </c>
      <c r="H113" s="86">
        <f t="shared" si="55"/>
        <v>0</v>
      </c>
      <c r="I113" s="86">
        <f t="shared" si="55"/>
        <v>0</v>
      </c>
      <c r="J113" s="86">
        <f t="shared" si="55"/>
        <v>0</v>
      </c>
      <c r="K113" s="86">
        <f t="shared" si="55"/>
        <v>0</v>
      </c>
      <c r="L113" s="86">
        <f t="shared" si="55"/>
        <v>0</v>
      </c>
    </row>
    <row r="114" spans="1:12" ht="12.75">
      <c r="A114" s="85">
        <v>3111</v>
      </c>
      <c r="B114" s="72">
        <v>771</v>
      </c>
      <c r="C114" s="73" t="s">
        <v>95</v>
      </c>
      <c r="D114" s="86">
        <f t="shared" si="53"/>
        <v>0</v>
      </c>
      <c r="E114" s="119"/>
      <c r="F114" s="119"/>
      <c r="G114" s="120"/>
      <c r="H114" s="120"/>
      <c r="I114" s="120"/>
      <c r="J114" s="120"/>
      <c r="K114" s="120"/>
      <c r="L114" s="120"/>
    </row>
    <row r="115" spans="1:12" ht="12.75">
      <c r="A115" s="85">
        <v>3112</v>
      </c>
      <c r="B115" s="74">
        <v>772</v>
      </c>
      <c r="C115" s="87" t="s">
        <v>100</v>
      </c>
      <c r="D115" s="86">
        <f t="shared" si="53"/>
        <v>26000</v>
      </c>
      <c r="E115" s="119"/>
      <c r="F115" s="119"/>
      <c r="G115" s="120">
        <v>26000</v>
      </c>
      <c r="H115" s="120"/>
      <c r="I115" s="120"/>
      <c r="J115" s="120"/>
      <c r="K115" s="120"/>
      <c r="L115" s="120"/>
    </row>
    <row r="116" spans="1:12" ht="12.75">
      <c r="A116" s="85">
        <v>3113</v>
      </c>
      <c r="B116" s="72">
        <v>773</v>
      </c>
      <c r="C116" s="73" t="s">
        <v>118</v>
      </c>
      <c r="D116" s="86">
        <f t="shared" si="53"/>
        <v>0</v>
      </c>
      <c r="E116" s="119"/>
      <c r="F116" s="119"/>
      <c r="G116" s="120"/>
      <c r="H116" s="120"/>
      <c r="I116" s="120"/>
      <c r="J116" s="120"/>
      <c r="K116" s="120"/>
      <c r="L116" s="120"/>
    </row>
    <row r="117" spans="1:12" ht="12.75">
      <c r="A117" s="85">
        <v>3114</v>
      </c>
      <c r="B117" s="128"/>
      <c r="C117" s="73" t="s">
        <v>149</v>
      </c>
      <c r="D117" s="86">
        <f t="shared" si="53"/>
        <v>0</v>
      </c>
      <c r="E117" s="119"/>
      <c r="F117" s="119"/>
      <c r="G117" s="120"/>
      <c r="H117" s="120"/>
      <c r="I117" s="120"/>
      <c r="J117" s="120"/>
      <c r="K117" s="120"/>
      <c r="L117" s="120"/>
    </row>
    <row r="118" spans="1:12" ht="12.75">
      <c r="A118" s="85">
        <v>312</v>
      </c>
      <c r="B118" s="74"/>
      <c r="C118" s="73" t="s">
        <v>22</v>
      </c>
      <c r="D118" s="86">
        <f t="shared" si="53"/>
        <v>0</v>
      </c>
      <c r="E118" s="86">
        <f aca="true" t="shared" si="56" ref="E118:L118">SUM(E119)</f>
        <v>0</v>
      </c>
      <c r="F118" s="86">
        <f t="shared" si="56"/>
        <v>0</v>
      </c>
      <c r="G118" s="86">
        <f t="shared" si="56"/>
        <v>0</v>
      </c>
      <c r="H118" s="86">
        <f t="shared" si="56"/>
        <v>0</v>
      </c>
      <c r="I118" s="86">
        <f t="shared" si="56"/>
        <v>0</v>
      </c>
      <c r="J118" s="86">
        <f t="shared" si="56"/>
        <v>0</v>
      </c>
      <c r="K118" s="86">
        <f t="shared" si="56"/>
        <v>0</v>
      </c>
      <c r="L118" s="86">
        <f t="shared" si="56"/>
        <v>0</v>
      </c>
    </row>
    <row r="119" spans="1:12" ht="12.75">
      <c r="A119" s="85">
        <v>3121</v>
      </c>
      <c r="B119" s="74">
        <v>774</v>
      </c>
      <c r="C119" s="73" t="s">
        <v>22</v>
      </c>
      <c r="D119" s="86">
        <f t="shared" si="53"/>
        <v>0</v>
      </c>
      <c r="E119" s="119"/>
      <c r="F119" s="119"/>
      <c r="G119" s="123"/>
      <c r="H119" s="123"/>
      <c r="I119" s="123"/>
      <c r="J119" s="123"/>
      <c r="K119" s="123"/>
      <c r="L119" s="123"/>
    </row>
    <row r="120" spans="1:12" ht="12.75">
      <c r="A120" s="85">
        <v>313</v>
      </c>
      <c r="B120" s="72"/>
      <c r="C120" s="73" t="s">
        <v>23</v>
      </c>
      <c r="D120" s="86">
        <f t="shared" si="53"/>
        <v>0</v>
      </c>
      <c r="E120" s="86">
        <f aca="true" t="shared" si="57" ref="E120:L120">SUM(E121:E121)</f>
        <v>0</v>
      </c>
      <c r="F120" s="86">
        <f t="shared" si="57"/>
        <v>0</v>
      </c>
      <c r="G120" s="86">
        <f t="shared" si="57"/>
        <v>0</v>
      </c>
      <c r="H120" s="86">
        <f t="shared" si="57"/>
        <v>0</v>
      </c>
      <c r="I120" s="86">
        <f t="shared" si="57"/>
        <v>0</v>
      </c>
      <c r="J120" s="86">
        <f t="shared" si="57"/>
        <v>0</v>
      </c>
      <c r="K120" s="86">
        <f t="shared" si="57"/>
        <v>0</v>
      </c>
      <c r="L120" s="86">
        <f t="shared" si="57"/>
        <v>0</v>
      </c>
    </row>
    <row r="121" spans="1:12" ht="25.5">
      <c r="A121" s="85">
        <v>3132</v>
      </c>
      <c r="B121" s="72">
        <v>775</v>
      </c>
      <c r="C121" s="73" t="s">
        <v>96</v>
      </c>
      <c r="D121" s="86">
        <f t="shared" si="53"/>
        <v>0</v>
      </c>
      <c r="E121" s="119"/>
      <c r="F121" s="119"/>
      <c r="G121" s="123"/>
      <c r="H121" s="123"/>
      <c r="I121" s="123"/>
      <c r="J121" s="123"/>
      <c r="K121" s="123"/>
      <c r="L121" s="123"/>
    </row>
    <row r="122" spans="1:12" ht="12.75">
      <c r="A122" s="85">
        <v>32</v>
      </c>
      <c r="B122" s="74">
        <v>0</v>
      </c>
      <c r="C122" s="73" t="s">
        <v>24</v>
      </c>
      <c r="D122" s="86">
        <f t="shared" si="53"/>
        <v>409756.37</v>
      </c>
      <c r="E122" s="86">
        <f aca="true" t="shared" si="58" ref="E122:L122">SUM(E123,E128,E135,E147,E145)</f>
        <v>0</v>
      </c>
      <c r="F122" s="86">
        <f>SUM(F123,F128,F135,F147,F145)</f>
        <v>0</v>
      </c>
      <c r="G122" s="86">
        <f t="shared" si="58"/>
        <v>89021</v>
      </c>
      <c r="H122" s="86">
        <f t="shared" si="58"/>
        <v>0</v>
      </c>
      <c r="I122" s="86">
        <f t="shared" si="58"/>
        <v>308735.37</v>
      </c>
      <c r="J122" s="86">
        <f t="shared" si="58"/>
        <v>12000</v>
      </c>
      <c r="K122" s="86">
        <f t="shared" si="58"/>
        <v>0</v>
      </c>
      <c r="L122" s="86">
        <f t="shared" si="58"/>
        <v>0</v>
      </c>
    </row>
    <row r="123" spans="1:12" ht="12.75">
      <c r="A123" s="85">
        <v>321</v>
      </c>
      <c r="B123" s="74">
        <v>0</v>
      </c>
      <c r="C123" s="73" t="s">
        <v>25</v>
      </c>
      <c r="D123" s="86">
        <f t="shared" si="53"/>
        <v>316895.37</v>
      </c>
      <c r="E123" s="86">
        <f aca="true" t="shared" si="59" ref="E123:L123">SUM(E124:E127)</f>
        <v>0</v>
      </c>
      <c r="F123" s="86">
        <f>SUM(F124:F127)</f>
        <v>0</v>
      </c>
      <c r="G123" s="86">
        <f t="shared" si="59"/>
        <v>35150</v>
      </c>
      <c r="H123" s="86">
        <f t="shared" si="59"/>
        <v>0</v>
      </c>
      <c r="I123" s="86">
        <f t="shared" si="59"/>
        <v>270795.37</v>
      </c>
      <c r="J123" s="86">
        <f t="shared" si="59"/>
        <v>10950</v>
      </c>
      <c r="K123" s="86">
        <f t="shared" si="59"/>
        <v>0</v>
      </c>
      <c r="L123" s="86">
        <f t="shared" si="59"/>
        <v>0</v>
      </c>
    </row>
    <row r="124" spans="1:12" ht="12.75">
      <c r="A124" s="85">
        <v>3211</v>
      </c>
      <c r="B124" s="74">
        <v>776</v>
      </c>
      <c r="C124" s="73" t="s">
        <v>59</v>
      </c>
      <c r="D124" s="86">
        <f t="shared" si="53"/>
        <v>316745.37</v>
      </c>
      <c r="E124" s="119"/>
      <c r="F124" s="119"/>
      <c r="G124" s="123">
        <v>35000</v>
      </c>
      <c r="H124" s="123"/>
      <c r="I124" s="123">
        <v>270795.37</v>
      </c>
      <c r="J124" s="123">
        <v>10950</v>
      </c>
      <c r="K124" s="123"/>
      <c r="L124" s="123"/>
    </row>
    <row r="125" spans="1:12" ht="25.5">
      <c r="A125" s="85">
        <v>3212</v>
      </c>
      <c r="B125" s="74">
        <v>777</v>
      </c>
      <c r="C125" s="73" t="s">
        <v>90</v>
      </c>
      <c r="D125" s="86">
        <f t="shared" si="53"/>
        <v>0</v>
      </c>
      <c r="E125" s="119"/>
      <c r="F125" s="119"/>
      <c r="G125" s="123"/>
      <c r="H125" s="123"/>
      <c r="I125" s="123"/>
      <c r="J125" s="123"/>
      <c r="K125" s="123"/>
      <c r="L125" s="123"/>
    </row>
    <row r="126" spans="1:12" ht="12.75">
      <c r="A126" s="85">
        <v>3213</v>
      </c>
      <c r="B126" s="72">
        <v>778</v>
      </c>
      <c r="C126" s="73" t="s">
        <v>60</v>
      </c>
      <c r="D126" s="86">
        <f t="shared" si="53"/>
        <v>150</v>
      </c>
      <c r="E126" s="119"/>
      <c r="F126" s="119"/>
      <c r="G126" s="123">
        <v>150</v>
      </c>
      <c r="H126" s="123"/>
      <c r="I126" s="123"/>
      <c r="J126" s="123"/>
      <c r="K126" s="123"/>
      <c r="L126" s="123"/>
    </row>
    <row r="127" spans="1:12" ht="12.75">
      <c r="A127" s="85">
        <v>3214</v>
      </c>
      <c r="B127" s="74">
        <v>779</v>
      </c>
      <c r="C127" s="73" t="s">
        <v>61</v>
      </c>
      <c r="D127" s="86">
        <f t="shared" si="53"/>
        <v>0</v>
      </c>
      <c r="E127" s="119"/>
      <c r="F127" s="119"/>
      <c r="G127" s="123"/>
      <c r="H127" s="123"/>
      <c r="I127" s="123"/>
      <c r="J127" s="123"/>
      <c r="K127" s="123"/>
      <c r="L127" s="123"/>
    </row>
    <row r="128" spans="1:12" ht="12.75">
      <c r="A128" s="85">
        <v>322</v>
      </c>
      <c r="B128" s="74"/>
      <c r="C128" s="73" t="s">
        <v>26</v>
      </c>
      <c r="D128" s="86">
        <f t="shared" si="53"/>
        <v>34750</v>
      </c>
      <c r="E128" s="86">
        <f aca="true" t="shared" si="60" ref="E128:L128">SUM(E129:E134)</f>
        <v>0</v>
      </c>
      <c r="F128" s="86">
        <f>SUM(F129:F134)</f>
        <v>0</v>
      </c>
      <c r="G128" s="86">
        <f t="shared" si="60"/>
        <v>25300</v>
      </c>
      <c r="H128" s="86">
        <f t="shared" si="60"/>
        <v>0</v>
      </c>
      <c r="I128" s="86">
        <f t="shared" si="60"/>
        <v>8400</v>
      </c>
      <c r="J128" s="86">
        <f t="shared" si="60"/>
        <v>1050</v>
      </c>
      <c r="K128" s="86">
        <f t="shared" si="60"/>
        <v>0</v>
      </c>
      <c r="L128" s="86">
        <f t="shared" si="60"/>
        <v>0</v>
      </c>
    </row>
    <row r="129" spans="1:12" ht="25.5">
      <c r="A129" s="85">
        <v>3221</v>
      </c>
      <c r="B129" s="74">
        <v>780</v>
      </c>
      <c r="C129" s="73" t="s">
        <v>62</v>
      </c>
      <c r="D129" s="86">
        <f t="shared" si="53"/>
        <v>2000</v>
      </c>
      <c r="E129" s="119"/>
      <c r="F129" s="119"/>
      <c r="G129" s="123">
        <v>2000</v>
      </c>
      <c r="H129" s="123"/>
      <c r="I129" s="123"/>
      <c r="J129" s="123"/>
      <c r="K129" s="123"/>
      <c r="L129" s="123"/>
    </row>
    <row r="130" spans="1:12" ht="12.75">
      <c r="A130" s="85">
        <v>3222</v>
      </c>
      <c r="B130" s="74">
        <v>781</v>
      </c>
      <c r="C130" s="73" t="s">
        <v>63</v>
      </c>
      <c r="D130" s="86">
        <f t="shared" si="53"/>
        <v>3050</v>
      </c>
      <c r="E130" s="119"/>
      <c r="F130" s="119"/>
      <c r="G130" s="123">
        <v>2000</v>
      </c>
      <c r="H130" s="123"/>
      <c r="I130" s="123"/>
      <c r="J130" s="123">
        <v>1050</v>
      </c>
      <c r="K130" s="123"/>
      <c r="L130" s="123"/>
    </row>
    <row r="131" spans="1:12" ht="12.75">
      <c r="A131" s="85">
        <v>3223</v>
      </c>
      <c r="B131" s="74">
        <v>782</v>
      </c>
      <c r="C131" s="73" t="s">
        <v>64</v>
      </c>
      <c r="D131" s="86">
        <f t="shared" si="53"/>
        <v>9000</v>
      </c>
      <c r="E131" s="119"/>
      <c r="F131" s="119"/>
      <c r="G131" s="123">
        <v>9000</v>
      </c>
      <c r="H131" s="123"/>
      <c r="I131" s="123"/>
      <c r="J131" s="123"/>
      <c r="K131" s="123"/>
      <c r="L131" s="123"/>
    </row>
    <row r="132" spans="1:12" ht="25.5">
      <c r="A132" s="85">
        <v>3224</v>
      </c>
      <c r="B132" s="74">
        <v>783</v>
      </c>
      <c r="C132" s="73" t="s">
        <v>65</v>
      </c>
      <c r="D132" s="86">
        <f t="shared" si="53"/>
        <v>8900</v>
      </c>
      <c r="E132" s="119"/>
      <c r="F132" s="119"/>
      <c r="G132" s="123">
        <v>8900</v>
      </c>
      <c r="H132" s="123"/>
      <c r="I132" s="123"/>
      <c r="J132" s="123"/>
      <c r="K132" s="123"/>
      <c r="L132" s="123"/>
    </row>
    <row r="133" spans="1:12" ht="12.75">
      <c r="A133" s="85">
        <v>3225</v>
      </c>
      <c r="B133" s="72">
        <v>784</v>
      </c>
      <c r="C133" s="73" t="s">
        <v>66</v>
      </c>
      <c r="D133" s="86">
        <f t="shared" si="53"/>
        <v>11800</v>
      </c>
      <c r="E133" s="119"/>
      <c r="F133" s="119"/>
      <c r="G133" s="123">
        <v>3400</v>
      </c>
      <c r="H133" s="123"/>
      <c r="I133" s="123">
        <v>8400</v>
      </c>
      <c r="J133" s="123"/>
      <c r="K133" s="123"/>
      <c r="L133" s="123"/>
    </row>
    <row r="134" spans="1:12" ht="12.75">
      <c r="A134" s="85">
        <v>3227</v>
      </c>
      <c r="B134" s="74">
        <v>785</v>
      </c>
      <c r="C134" s="73" t="s">
        <v>67</v>
      </c>
      <c r="D134" s="86">
        <f t="shared" si="53"/>
        <v>0</v>
      </c>
      <c r="E134" s="119"/>
      <c r="F134" s="119"/>
      <c r="G134" s="123"/>
      <c r="H134" s="123"/>
      <c r="I134" s="123"/>
      <c r="J134" s="123"/>
      <c r="K134" s="123"/>
      <c r="L134" s="123"/>
    </row>
    <row r="135" spans="1:12" ht="12.75">
      <c r="A135" s="85">
        <v>323</v>
      </c>
      <c r="B135" s="74"/>
      <c r="C135" s="73" t="s">
        <v>27</v>
      </c>
      <c r="D135" s="86">
        <f t="shared" si="53"/>
        <v>23830</v>
      </c>
      <c r="E135" s="86">
        <f>SUM(E136:E144)</f>
        <v>0</v>
      </c>
      <c r="F135" s="86">
        <f>SUM(F136:F144)</f>
        <v>0</v>
      </c>
      <c r="G135" s="86">
        <f aca="true" t="shared" si="61" ref="G135:L135">SUM(G136:G144)</f>
        <v>13950</v>
      </c>
      <c r="H135" s="86">
        <f t="shared" si="61"/>
        <v>0</v>
      </c>
      <c r="I135" s="86">
        <f t="shared" si="61"/>
        <v>9880</v>
      </c>
      <c r="J135" s="86">
        <f t="shared" si="61"/>
        <v>0</v>
      </c>
      <c r="K135" s="86">
        <f t="shared" si="61"/>
        <v>0</v>
      </c>
      <c r="L135" s="86">
        <f t="shared" si="61"/>
        <v>0</v>
      </c>
    </row>
    <row r="136" spans="1:12" ht="12.75">
      <c r="A136" s="85">
        <v>3231</v>
      </c>
      <c r="B136" s="74">
        <v>786</v>
      </c>
      <c r="C136" s="73" t="s">
        <v>68</v>
      </c>
      <c r="D136" s="86">
        <f t="shared" si="53"/>
        <v>11500</v>
      </c>
      <c r="E136" s="119"/>
      <c r="F136" s="119"/>
      <c r="G136" s="123">
        <v>8200</v>
      </c>
      <c r="H136" s="123"/>
      <c r="I136" s="123">
        <v>3300</v>
      </c>
      <c r="J136" s="123"/>
      <c r="K136" s="123"/>
      <c r="L136" s="123"/>
    </row>
    <row r="137" spans="1:12" ht="25.5">
      <c r="A137" s="85">
        <v>3232</v>
      </c>
      <c r="B137" s="74">
        <v>787</v>
      </c>
      <c r="C137" s="73" t="s">
        <v>55</v>
      </c>
      <c r="D137" s="86">
        <f t="shared" si="53"/>
        <v>100</v>
      </c>
      <c r="E137" s="119"/>
      <c r="F137" s="119"/>
      <c r="G137" s="123">
        <v>100</v>
      </c>
      <c r="H137" s="123"/>
      <c r="I137" s="123"/>
      <c r="J137" s="123"/>
      <c r="K137" s="123"/>
      <c r="L137" s="123"/>
    </row>
    <row r="138" spans="1:12" ht="12.75">
      <c r="A138" s="85">
        <v>3233</v>
      </c>
      <c r="B138" s="74">
        <v>788</v>
      </c>
      <c r="C138" s="73" t="s">
        <v>69</v>
      </c>
      <c r="D138" s="86">
        <f t="shared" si="53"/>
        <v>2000</v>
      </c>
      <c r="E138" s="119"/>
      <c r="F138" s="119"/>
      <c r="G138" s="123">
        <v>2000</v>
      </c>
      <c r="H138" s="123"/>
      <c r="I138" s="123"/>
      <c r="J138" s="123"/>
      <c r="K138" s="123"/>
      <c r="L138" s="123"/>
    </row>
    <row r="139" spans="1:12" ht="12.75">
      <c r="A139" s="85">
        <v>3234</v>
      </c>
      <c r="B139" s="74">
        <v>789</v>
      </c>
      <c r="C139" s="73" t="s">
        <v>70</v>
      </c>
      <c r="D139" s="86">
        <f t="shared" si="53"/>
        <v>0</v>
      </c>
      <c r="E139" s="119"/>
      <c r="F139" s="119"/>
      <c r="G139" s="123"/>
      <c r="H139" s="123"/>
      <c r="I139" s="123"/>
      <c r="J139" s="123"/>
      <c r="K139" s="123"/>
      <c r="L139" s="123"/>
    </row>
    <row r="140" spans="1:12" ht="12.75">
      <c r="A140" s="85">
        <v>3235</v>
      </c>
      <c r="B140" s="74">
        <v>790</v>
      </c>
      <c r="C140" s="73" t="s">
        <v>71</v>
      </c>
      <c r="D140" s="86">
        <f t="shared" si="53"/>
        <v>200</v>
      </c>
      <c r="E140" s="119"/>
      <c r="F140" s="119"/>
      <c r="G140" s="123">
        <v>200</v>
      </c>
      <c r="H140" s="123"/>
      <c r="I140" s="123"/>
      <c r="J140" s="123"/>
      <c r="K140" s="123"/>
      <c r="L140" s="123"/>
    </row>
    <row r="141" spans="1:12" ht="12.75">
      <c r="A141" s="85">
        <v>3236</v>
      </c>
      <c r="B141" s="74">
        <v>791</v>
      </c>
      <c r="C141" s="73" t="s">
        <v>72</v>
      </c>
      <c r="D141" s="86">
        <f t="shared" si="53"/>
        <v>0</v>
      </c>
      <c r="E141" s="119"/>
      <c r="F141" s="119"/>
      <c r="G141" s="123"/>
      <c r="H141" s="123"/>
      <c r="I141" s="123"/>
      <c r="J141" s="123"/>
      <c r="K141" s="123"/>
      <c r="L141" s="123"/>
    </row>
    <row r="142" spans="1:12" ht="12.75">
      <c r="A142" s="85">
        <v>3237</v>
      </c>
      <c r="B142" s="74">
        <v>792</v>
      </c>
      <c r="C142" s="73" t="s">
        <v>56</v>
      </c>
      <c r="D142" s="86">
        <f t="shared" si="53"/>
        <v>8030</v>
      </c>
      <c r="E142" s="119"/>
      <c r="F142" s="119"/>
      <c r="G142" s="123">
        <v>1450</v>
      </c>
      <c r="H142" s="123"/>
      <c r="I142" s="123">
        <v>6580</v>
      </c>
      <c r="J142" s="123"/>
      <c r="K142" s="123"/>
      <c r="L142" s="123"/>
    </row>
    <row r="143" spans="1:12" ht="12.75">
      <c r="A143" s="85">
        <v>3238</v>
      </c>
      <c r="B143" s="72">
        <v>793</v>
      </c>
      <c r="C143" s="73" t="s">
        <v>73</v>
      </c>
      <c r="D143" s="86">
        <f t="shared" si="53"/>
        <v>100</v>
      </c>
      <c r="E143" s="119"/>
      <c r="F143" s="119"/>
      <c r="G143" s="123">
        <v>100</v>
      </c>
      <c r="H143" s="123"/>
      <c r="I143" s="123"/>
      <c r="J143" s="123"/>
      <c r="K143" s="123"/>
      <c r="L143" s="123"/>
    </row>
    <row r="144" spans="1:12" ht="12.75">
      <c r="A144" s="85">
        <v>3239</v>
      </c>
      <c r="B144" s="74">
        <v>794</v>
      </c>
      <c r="C144" s="73" t="s">
        <v>74</v>
      </c>
      <c r="D144" s="86">
        <f t="shared" si="53"/>
        <v>1900</v>
      </c>
      <c r="E144" s="119"/>
      <c r="F144" s="119"/>
      <c r="G144" s="123">
        <v>1900</v>
      </c>
      <c r="H144" s="123"/>
      <c r="I144" s="123"/>
      <c r="J144" s="123"/>
      <c r="K144" s="123"/>
      <c r="L144" s="123"/>
    </row>
    <row r="145" spans="1:12" ht="25.5">
      <c r="A145" s="85">
        <v>324</v>
      </c>
      <c r="B145" s="72"/>
      <c r="C145" s="73" t="s">
        <v>75</v>
      </c>
      <c r="D145" s="86">
        <f t="shared" si="53"/>
        <v>171</v>
      </c>
      <c r="E145" s="86">
        <f aca="true" t="shared" si="62" ref="E145:L145">SUM(E146)</f>
        <v>0</v>
      </c>
      <c r="F145" s="86">
        <f t="shared" si="62"/>
        <v>0</v>
      </c>
      <c r="G145" s="86">
        <f t="shared" si="62"/>
        <v>171</v>
      </c>
      <c r="H145" s="86">
        <f t="shared" si="62"/>
        <v>0</v>
      </c>
      <c r="I145" s="86">
        <f t="shared" si="62"/>
        <v>0</v>
      </c>
      <c r="J145" s="86">
        <f t="shared" si="62"/>
        <v>0</v>
      </c>
      <c r="K145" s="86">
        <f t="shared" si="62"/>
        <v>0</v>
      </c>
      <c r="L145" s="86">
        <f t="shared" si="62"/>
        <v>0</v>
      </c>
    </row>
    <row r="146" spans="1:12" ht="25.5">
      <c r="A146" s="85">
        <v>3241</v>
      </c>
      <c r="B146" s="74">
        <v>795</v>
      </c>
      <c r="C146" s="73" t="s">
        <v>75</v>
      </c>
      <c r="D146" s="86">
        <f t="shared" si="53"/>
        <v>171</v>
      </c>
      <c r="E146" s="119"/>
      <c r="F146" s="119"/>
      <c r="G146" s="123">
        <v>171</v>
      </c>
      <c r="H146" s="123"/>
      <c r="I146" s="123"/>
      <c r="J146" s="123"/>
      <c r="K146" s="123"/>
      <c r="L146" s="123"/>
    </row>
    <row r="147" spans="1:12" ht="12.75">
      <c r="A147" s="85">
        <v>329</v>
      </c>
      <c r="B147" s="74"/>
      <c r="C147" s="73" t="s">
        <v>76</v>
      </c>
      <c r="D147" s="86">
        <f t="shared" si="53"/>
        <v>34110</v>
      </c>
      <c r="E147" s="86">
        <f aca="true" t="shared" si="63" ref="E147:L147">SUM(E148:E154)</f>
        <v>0</v>
      </c>
      <c r="F147" s="86">
        <f>SUM(F148:F154)</f>
        <v>0</v>
      </c>
      <c r="G147" s="86">
        <f t="shared" si="63"/>
        <v>14450</v>
      </c>
      <c r="H147" s="86">
        <f t="shared" si="63"/>
        <v>0</v>
      </c>
      <c r="I147" s="86">
        <f t="shared" si="63"/>
        <v>19660</v>
      </c>
      <c r="J147" s="86">
        <f t="shared" si="63"/>
        <v>0</v>
      </c>
      <c r="K147" s="86">
        <f t="shared" si="63"/>
        <v>0</v>
      </c>
      <c r="L147" s="86">
        <f t="shared" si="63"/>
        <v>0</v>
      </c>
    </row>
    <row r="148" spans="1:12" ht="25.5">
      <c r="A148" s="85">
        <v>3291</v>
      </c>
      <c r="B148" s="74">
        <v>1494</v>
      </c>
      <c r="C148" s="73" t="s">
        <v>163</v>
      </c>
      <c r="D148" s="86">
        <f t="shared" si="53"/>
        <v>0</v>
      </c>
      <c r="E148" s="119"/>
      <c r="F148" s="119"/>
      <c r="G148" s="123"/>
      <c r="H148" s="123"/>
      <c r="I148" s="123"/>
      <c r="J148" s="123"/>
      <c r="K148" s="123"/>
      <c r="L148" s="123"/>
    </row>
    <row r="149" spans="1:12" ht="12.75">
      <c r="A149" s="85">
        <v>3292</v>
      </c>
      <c r="B149" s="74">
        <v>796</v>
      </c>
      <c r="C149" s="73" t="s">
        <v>77</v>
      </c>
      <c r="D149" s="86">
        <f t="shared" si="53"/>
        <v>800</v>
      </c>
      <c r="E149" s="119"/>
      <c r="F149" s="119"/>
      <c r="G149" s="123">
        <v>800</v>
      </c>
      <c r="H149" s="123"/>
      <c r="I149" s="123"/>
      <c r="J149" s="123"/>
      <c r="K149" s="123"/>
      <c r="L149" s="123"/>
    </row>
    <row r="150" spans="1:12" ht="12.75">
      <c r="A150" s="85">
        <v>3293</v>
      </c>
      <c r="B150" s="74">
        <v>797</v>
      </c>
      <c r="C150" s="73" t="s">
        <v>78</v>
      </c>
      <c r="D150" s="86">
        <f t="shared" si="53"/>
        <v>8200</v>
      </c>
      <c r="E150" s="119"/>
      <c r="F150" s="119"/>
      <c r="G150" s="123">
        <v>2500</v>
      </c>
      <c r="H150" s="123"/>
      <c r="I150" s="123">
        <v>5700</v>
      </c>
      <c r="J150" s="123"/>
      <c r="K150" s="123"/>
      <c r="L150" s="123"/>
    </row>
    <row r="151" spans="1:12" ht="12.75">
      <c r="A151" s="85">
        <v>3294</v>
      </c>
      <c r="B151" s="74">
        <v>798</v>
      </c>
      <c r="C151" s="87" t="s">
        <v>119</v>
      </c>
      <c r="D151" s="86">
        <f t="shared" si="53"/>
        <v>0</v>
      </c>
      <c r="E151" s="119"/>
      <c r="F151" s="119"/>
      <c r="G151" s="123"/>
      <c r="H151" s="123"/>
      <c r="I151" s="123"/>
      <c r="J151" s="123"/>
      <c r="K151" s="123"/>
      <c r="L151" s="123"/>
    </row>
    <row r="152" spans="1:12" ht="12.75">
      <c r="A152" s="85">
        <v>3295</v>
      </c>
      <c r="B152" s="74">
        <v>799</v>
      </c>
      <c r="C152" s="73" t="s">
        <v>80</v>
      </c>
      <c r="D152" s="86">
        <f t="shared" si="53"/>
        <v>150</v>
      </c>
      <c r="E152" s="119"/>
      <c r="F152" s="119"/>
      <c r="G152" s="123">
        <v>150</v>
      </c>
      <c r="H152" s="123"/>
      <c r="I152" s="123"/>
      <c r="J152" s="123"/>
      <c r="K152" s="123"/>
      <c r="L152" s="123"/>
    </row>
    <row r="153" spans="1:12" ht="12.75">
      <c r="A153" s="85">
        <v>3296</v>
      </c>
      <c r="B153" s="72">
        <v>800</v>
      </c>
      <c r="C153" s="73" t="s">
        <v>124</v>
      </c>
      <c r="D153" s="86">
        <f t="shared" si="53"/>
        <v>0</v>
      </c>
      <c r="E153" s="119"/>
      <c r="F153" s="119"/>
      <c r="G153" s="123"/>
      <c r="H153" s="123"/>
      <c r="I153" s="123"/>
      <c r="J153" s="123"/>
      <c r="K153" s="123"/>
      <c r="L153" s="123"/>
    </row>
    <row r="154" spans="1:12" ht="12.75">
      <c r="A154" s="85">
        <v>3299</v>
      </c>
      <c r="B154" s="72">
        <v>801</v>
      </c>
      <c r="C154" s="73" t="s">
        <v>76</v>
      </c>
      <c r="D154" s="86">
        <f t="shared" si="53"/>
        <v>24960</v>
      </c>
      <c r="E154" s="119"/>
      <c r="F154" s="119"/>
      <c r="G154" s="123">
        <v>11000</v>
      </c>
      <c r="H154" s="123"/>
      <c r="I154" s="123">
        <v>13960</v>
      </c>
      <c r="J154" s="123"/>
      <c r="K154" s="123"/>
      <c r="L154" s="123"/>
    </row>
    <row r="155" spans="1:12" ht="12.75">
      <c r="A155" s="85">
        <v>34</v>
      </c>
      <c r="B155" s="74">
        <v>0</v>
      </c>
      <c r="C155" s="73" t="s">
        <v>81</v>
      </c>
      <c r="D155" s="86">
        <f t="shared" si="53"/>
        <v>4000</v>
      </c>
      <c r="E155" s="86">
        <f aca="true" t="shared" si="64" ref="E155:L155">SUM(E156,E158)</f>
        <v>0</v>
      </c>
      <c r="F155" s="86">
        <f>SUM(F156,F158)</f>
        <v>0</v>
      </c>
      <c r="G155" s="86">
        <f t="shared" si="64"/>
        <v>4000</v>
      </c>
      <c r="H155" s="86">
        <f t="shared" si="64"/>
        <v>0</v>
      </c>
      <c r="I155" s="86">
        <f t="shared" si="64"/>
        <v>0</v>
      </c>
      <c r="J155" s="86">
        <f t="shared" si="64"/>
        <v>0</v>
      </c>
      <c r="K155" s="86">
        <f t="shared" si="64"/>
        <v>0</v>
      </c>
      <c r="L155" s="86">
        <f t="shared" si="64"/>
        <v>0</v>
      </c>
    </row>
    <row r="156" spans="1:12" ht="12.75">
      <c r="A156" s="85">
        <v>342</v>
      </c>
      <c r="B156" s="72"/>
      <c r="C156" s="73" t="s">
        <v>125</v>
      </c>
      <c r="D156" s="86">
        <f t="shared" si="53"/>
        <v>0</v>
      </c>
      <c r="E156" s="86">
        <f aca="true" t="shared" si="65" ref="E156:L156">SUM(E157)</f>
        <v>0</v>
      </c>
      <c r="F156" s="86">
        <f t="shared" si="65"/>
        <v>0</v>
      </c>
      <c r="G156" s="86">
        <f t="shared" si="65"/>
        <v>0</v>
      </c>
      <c r="H156" s="86">
        <f t="shared" si="65"/>
        <v>0</v>
      </c>
      <c r="I156" s="86">
        <f t="shared" si="65"/>
        <v>0</v>
      </c>
      <c r="J156" s="86">
        <f t="shared" si="65"/>
        <v>0</v>
      </c>
      <c r="K156" s="86">
        <f t="shared" si="65"/>
        <v>0</v>
      </c>
      <c r="L156" s="86">
        <f t="shared" si="65"/>
        <v>0</v>
      </c>
    </row>
    <row r="157" spans="1:12" ht="38.25">
      <c r="A157" s="85">
        <v>3423</v>
      </c>
      <c r="B157" s="74">
        <v>802</v>
      </c>
      <c r="C157" s="73" t="s">
        <v>101</v>
      </c>
      <c r="D157" s="86">
        <f t="shared" si="53"/>
        <v>0</v>
      </c>
      <c r="E157" s="119"/>
      <c r="F157" s="119"/>
      <c r="G157" s="123"/>
      <c r="H157" s="123"/>
      <c r="I157" s="123"/>
      <c r="J157" s="123"/>
      <c r="K157" s="123"/>
      <c r="L157" s="123"/>
    </row>
    <row r="158" spans="1:12" ht="12.75">
      <c r="A158" s="85">
        <v>343</v>
      </c>
      <c r="B158" s="74">
        <v>0</v>
      </c>
      <c r="C158" s="73" t="s">
        <v>28</v>
      </c>
      <c r="D158" s="86">
        <f t="shared" si="53"/>
        <v>4000</v>
      </c>
      <c r="E158" s="86">
        <f aca="true" t="shared" si="66" ref="E158:L158">SUM(E159:E162)</f>
        <v>0</v>
      </c>
      <c r="F158" s="86">
        <f>SUM(F159:F162)</f>
        <v>0</v>
      </c>
      <c r="G158" s="86">
        <f t="shared" si="66"/>
        <v>4000</v>
      </c>
      <c r="H158" s="86">
        <f t="shared" si="66"/>
        <v>0</v>
      </c>
      <c r="I158" s="86">
        <f t="shared" si="66"/>
        <v>0</v>
      </c>
      <c r="J158" s="86">
        <f t="shared" si="66"/>
        <v>0</v>
      </c>
      <c r="K158" s="86">
        <f t="shared" si="66"/>
        <v>0</v>
      </c>
      <c r="L158" s="86">
        <f t="shared" si="66"/>
        <v>0</v>
      </c>
    </row>
    <row r="159" spans="1:12" ht="25.5">
      <c r="A159" s="85">
        <v>3431</v>
      </c>
      <c r="B159" s="74">
        <v>803</v>
      </c>
      <c r="C159" s="73" t="s">
        <v>82</v>
      </c>
      <c r="D159" s="86">
        <f t="shared" si="53"/>
        <v>4000</v>
      </c>
      <c r="E159" s="119"/>
      <c r="F159" s="119"/>
      <c r="G159" s="123">
        <v>4000</v>
      </c>
      <c r="H159" s="123"/>
      <c r="I159" s="123"/>
      <c r="J159" s="123"/>
      <c r="K159" s="123"/>
      <c r="L159" s="123"/>
    </row>
    <row r="160" spans="1:12" ht="25.5">
      <c r="A160" s="85">
        <v>3432</v>
      </c>
      <c r="B160" s="74">
        <v>804</v>
      </c>
      <c r="C160" s="73" t="s">
        <v>102</v>
      </c>
      <c r="D160" s="86">
        <f t="shared" si="53"/>
        <v>0</v>
      </c>
      <c r="E160" s="119"/>
      <c r="F160" s="119"/>
      <c r="G160" s="123"/>
      <c r="H160" s="123"/>
      <c r="I160" s="123"/>
      <c r="J160" s="123"/>
      <c r="K160" s="123"/>
      <c r="L160" s="123"/>
    </row>
    <row r="161" spans="1:12" ht="12.75">
      <c r="A161" s="85">
        <v>3433</v>
      </c>
      <c r="B161" s="72">
        <v>805</v>
      </c>
      <c r="C161" s="73" t="s">
        <v>83</v>
      </c>
      <c r="D161" s="86">
        <f t="shared" si="53"/>
        <v>0</v>
      </c>
      <c r="E161" s="119"/>
      <c r="F161" s="119"/>
      <c r="G161" s="123"/>
      <c r="H161" s="123"/>
      <c r="I161" s="123"/>
      <c r="J161" s="123"/>
      <c r="K161" s="123"/>
      <c r="L161" s="123"/>
    </row>
    <row r="162" spans="1:12" ht="12.75">
      <c r="A162" s="85">
        <v>3434</v>
      </c>
      <c r="B162" s="72">
        <v>806</v>
      </c>
      <c r="C162" s="73" t="s">
        <v>84</v>
      </c>
      <c r="D162" s="86">
        <f t="shared" si="53"/>
        <v>0</v>
      </c>
      <c r="E162" s="119"/>
      <c r="F162" s="119"/>
      <c r="G162" s="123"/>
      <c r="H162" s="123"/>
      <c r="I162" s="123"/>
      <c r="J162" s="123"/>
      <c r="K162" s="123"/>
      <c r="L162" s="123"/>
    </row>
    <row r="163" spans="1:12" ht="25.5">
      <c r="A163" s="85">
        <v>36</v>
      </c>
      <c r="B163" s="74">
        <v>0</v>
      </c>
      <c r="C163" s="73" t="s">
        <v>120</v>
      </c>
      <c r="D163" s="86">
        <f t="shared" si="53"/>
        <v>0</v>
      </c>
      <c r="E163" s="86">
        <f>SUM(E164,E167)</f>
        <v>0</v>
      </c>
      <c r="F163" s="86">
        <f aca="true" t="shared" si="67" ref="F163:L163">SUM(F164,F167)</f>
        <v>0</v>
      </c>
      <c r="G163" s="86">
        <f t="shared" si="67"/>
        <v>0</v>
      </c>
      <c r="H163" s="86">
        <f t="shared" si="67"/>
        <v>0</v>
      </c>
      <c r="I163" s="86">
        <f t="shared" si="67"/>
        <v>0</v>
      </c>
      <c r="J163" s="86">
        <f t="shared" si="67"/>
        <v>0</v>
      </c>
      <c r="K163" s="86">
        <f t="shared" si="67"/>
        <v>0</v>
      </c>
      <c r="L163" s="86">
        <f t="shared" si="67"/>
        <v>0</v>
      </c>
    </row>
    <row r="164" spans="1:12" ht="25.5">
      <c r="A164" s="85">
        <v>366</v>
      </c>
      <c r="B164" s="74"/>
      <c r="C164" s="73" t="s">
        <v>121</v>
      </c>
      <c r="D164" s="86">
        <f t="shared" si="53"/>
        <v>0</v>
      </c>
      <c r="E164" s="86">
        <f>SUM(E165:E166)</f>
        <v>0</v>
      </c>
      <c r="F164" s="86">
        <f aca="true" t="shared" si="68" ref="F164:L164">SUM(F165:F166)</f>
        <v>0</v>
      </c>
      <c r="G164" s="86">
        <f t="shared" si="68"/>
        <v>0</v>
      </c>
      <c r="H164" s="86">
        <f t="shared" si="68"/>
        <v>0</v>
      </c>
      <c r="I164" s="86">
        <f t="shared" si="68"/>
        <v>0</v>
      </c>
      <c r="J164" s="86">
        <f t="shared" si="68"/>
        <v>0</v>
      </c>
      <c r="K164" s="86">
        <f t="shared" si="68"/>
        <v>0</v>
      </c>
      <c r="L164" s="86">
        <f t="shared" si="68"/>
        <v>0</v>
      </c>
    </row>
    <row r="165" spans="1:12" ht="25.5">
      <c r="A165" s="85">
        <v>3661</v>
      </c>
      <c r="B165" s="183"/>
      <c r="C165" s="73" t="s">
        <v>122</v>
      </c>
      <c r="D165" s="86">
        <f t="shared" si="53"/>
        <v>0</v>
      </c>
      <c r="E165" s="130"/>
      <c r="F165" s="130"/>
      <c r="G165" s="130"/>
      <c r="H165" s="130"/>
      <c r="I165" s="130"/>
      <c r="J165" s="130"/>
      <c r="K165" s="130"/>
      <c r="L165" s="130"/>
    </row>
    <row r="166" spans="1:12" ht="25.5">
      <c r="A166" s="85">
        <v>3662</v>
      </c>
      <c r="B166" s="183"/>
      <c r="C166" s="73" t="s">
        <v>150</v>
      </c>
      <c r="D166" s="86">
        <f t="shared" si="53"/>
        <v>0</v>
      </c>
      <c r="E166" s="130"/>
      <c r="F166" s="130"/>
      <c r="G166" s="130"/>
      <c r="H166" s="130"/>
      <c r="I166" s="130"/>
      <c r="J166" s="130"/>
      <c r="K166" s="130"/>
      <c r="L166" s="130"/>
    </row>
    <row r="167" spans="1:12" ht="25.5">
      <c r="A167" s="85">
        <v>369</v>
      </c>
      <c r="B167" s="74"/>
      <c r="C167" s="73" t="s">
        <v>123</v>
      </c>
      <c r="D167" s="86">
        <f t="shared" si="53"/>
        <v>0</v>
      </c>
      <c r="E167" s="86">
        <f>SUM(E168:E169)</f>
        <v>0</v>
      </c>
      <c r="F167" s="86">
        <f aca="true" t="shared" si="69" ref="F167:L167">SUM(F168:F169)</f>
        <v>0</v>
      </c>
      <c r="G167" s="86">
        <f t="shared" si="69"/>
        <v>0</v>
      </c>
      <c r="H167" s="86">
        <f t="shared" si="69"/>
        <v>0</v>
      </c>
      <c r="I167" s="86">
        <f t="shared" si="69"/>
        <v>0</v>
      </c>
      <c r="J167" s="86">
        <f t="shared" si="69"/>
        <v>0</v>
      </c>
      <c r="K167" s="86">
        <f t="shared" si="69"/>
        <v>0</v>
      </c>
      <c r="L167" s="86">
        <f t="shared" si="69"/>
        <v>0</v>
      </c>
    </row>
    <row r="168" spans="1:12" ht="38.25">
      <c r="A168" s="85">
        <v>3693</v>
      </c>
      <c r="B168" s="72">
        <v>807</v>
      </c>
      <c r="C168" s="73" t="s">
        <v>126</v>
      </c>
      <c r="D168" s="86">
        <f t="shared" si="53"/>
        <v>0</v>
      </c>
      <c r="E168" s="119"/>
      <c r="F168" s="119"/>
      <c r="G168" s="123"/>
      <c r="H168" s="123"/>
      <c r="I168" s="123"/>
      <c r="J168" s="123"/>
      <c r="K168" s="123"/>
      <c r="L168" s="123"/>
    </row>
    <row r="169" spans="1:12" ht="38.25">
      <c r="A169" s="85">
        <v>3694</v>
      </c>
      <c r="B169" s="182"/>
      <c r="C169" s="73" t="s">
        <v>151</v>
      </c>
      <c r="D169" s="86">
        <f t="shared" si="53"/>
        <v>0</v>
      </c>
      <c r="E169" s="119"/>
      <c r="F169" s="119"/>
      <c r="G169" s="123"/>
      <c r="H169" s="123"/>
      <c r="I169" s="123"/>
      <c r="J169" s="123"/>
      <c r="K169" s="123"/>
      <c r="L169" s="123"/>
    </row>
    <row r="170" spans="1:12" ht="25.5">
      <c r="A170" s="85">
        <v>37</v>
      </c>
      <c r="B170" s="72"/>
      <c r="C170" s="73" t="s">
        <v>135</v>
      </c>
      <c r="D170" s="86">
        <f t="shared" si="53"/>
        <v>0</v>
      </c>
      <c r="E170" s="86">
        <f>SUM(E171)</f>
        <v>0</v>
      </c>
      <c r="F170" s="86">
        <f aca="true" t="shared" si="70" ref="F170:L170">SUM(F171)</f>
        <v>0</v>
      </c>
      <c r="G170" s="86">
        <f t="shared" si="70"/>
        <v>0</v>
      </c>
      <c r="H170" s="86">
        <f t="shared" si="70"/>
        <v>0</v>
      </c>
      <c r="I170" s="86">
        <f t="shared" si="70"/>
        <v>0</v>
      </c>
      <c r="J170" s="86">
        <f t="shared" si="70"/>
        <v>0</v>
      </c>
      <c r="K170" s="86">
        <f t="shared" si="70"/>
        <v>0</v>
      </c>
      <c r="L170" s="86">
        <f t="shared" si="70"/>
        <v>0</v>
      </c>
    </row>
    <row r="171" spans="1:12" ht="25.5">
      <c r="A171" s="85">
        <v>372</v>
      </c>
      <c r="B171" s="72"/>
      <c r="C171" s="73" t="s">
        <v>136</v>
      </c>
      <c r="D171" s="86">
        <f t="shared" si="53"/>
        <v>0</v>
      </c>
      <c r="E171" s="86">
        <f>SUM(E172)</f>
        <v>0</v>
      </c>
      <c r="F171" s="86">
        <f aca="true" t="shared" si="71" ref="F171:L171">SUM(F172)</f>
        <v>0</v>
      </c>
      <c r="G171" s="86">
        <f t="shared" si="71"/>
        <v>0</v>
      </c>
      <c r="H171" s="86">
        <f t="shared" si="71"/>
        <v>0</v>
      </c>
      <c r="I171" s="86">
        <f t="shared" si="71"/>
        <v>0</v>
      </c>
      <c r="J171" s="86">
        <f t="shared" si="71"/>
        <v>0</v>
      </c>
      <c r="K171" s="86">
        <f t="shared" si="71"/>
        <v>0</v>
      </c>
      <c r="L171" s="86">
        <f t="shared" si="71"/>
        <v>0</v>
      </c>
    </row>
    <row r="172" spans="1:12" ht="25.5">
      <c r="A172" s="85">
        <v>3721</v>
      </c>
      <c r="B172" s="182"/>
      <c r="C172" s="73" t="s">
        <v>152</v>
      </c>
      <c r="D172" s="86">
        <f t="shared" si="53"/>
        <v>0</v>
      </c>
      <c r="E172" s="119"/>
      <c r="F172" s="119"/>
      <c r="G172" s="123"/>
      <c r="H172" s="123"/>
      <c r="I172" s="123"/>
      <c r="J172" s="123"/>
      <c r="K172" s="123"/>
      <c r="L172" s="123"/>
    </row>
    <row r="173" spans="1:12" ht="12.75">
      <c r="A173" s="85">
        <v>38</v>
      </c>
      <c r="B173" s="72"/>
      <c r="C173" s="73" t="s">
        <v>85</v>
      </c>
      <c r="D173" s="86">
        <f t="shared" si="53"/>
        <v>0</v>
      </c>
      <c r="E173" s="86">
        <f aca="true" t="shared" si="72" ref="E173:L174">SUM(E174)</f>
        <v>0</v>
      </c>
      <c r="F173" s="86">
        <f t="shared" si="72"/>
        <v>0</v>
      </c>
      <c r="G173" s="86">
        <f t="shared" si="72"/>
        <v>0</v>
      </c>
      <c r="H173" s="86">
        <f t="shared" si="72"/>
        <v>0</v>
      </c>
      <c r="I173" s="86">
        <f t="shared" si="72"/>
        <v>0</v>
      </c>
      <c r="J173" s="86">
        <f t="shared" si="72"/>
        <v>0</v>
      </c>
      <c r="K173" s="86">
        <f t="shared" si="72"/>
        <v>0</v>
      </c>
      <c r="L173" s="86">
        <f t="shared" si="72"/>
        <v>0</v>
      </c>
    </row>
    <row r="174" spans="1:12" ht="12.75">
      <c r="A174" s="85">
        <v>381</v>
      </c>
      <c r="B174" s="74"/>
      <c r="C174" s="73" t="s">
        <v>86</v>
      </c>
      <c r="D174" s="86">
        <f t="shared" si="53"/>
        <v>0</v>
      </c>
      <c r="E174" s="86">
        <f t="shared" si="72"/>
        <v>0</v>
      </c>
      <c r="F174" s="86">
        <f t="shared" si="72"/>
        <v>0</v>
      </c>
      <c r="G174" s="86">
        <f t="shared" si="72"/>
        <v>0</v>
      </c>
      <c r="H174" s="86">
        <f t="shared" si="72"/>
        <v>0</v>
      </c>
      <c r="I174" s="86">
        <f t="shared" si="72"/>
        <v>0</v>
      </c>
      <c r="J174" s="86">
        <f t="shared" si="72"/>
        <v>0</v>
      </c>
      <c r="K174" s="86">
        <f t="shared" si="72"/>
        <v>0</v>
      </c>
      <c r="L174" s="86">
        <f t="shared" si="72"/>
        <v>0</v>
      </c>
    </row>
    <row r="175" spans="1:12" ht="12.75">
      <c r="A175" s="85">
        <v>3811</v>
      </c>
      <c r="B175" s="72">
        <v>808</v>
      </c>
      <c r="C175" s="73" t="s">
        <v>87</v>
      </c>
      <c r="D175" s="86">
        <f t="shared" si="53"/>
        <v>0</v>
      </c>
      <c r="E175" s="119"/>
      <c r="F175" s="119"/>
      <c r="G175" s="123"/>
      <c r="H175" s="123"/>
      <c r="I175" s="123"/>
      <c r="J175" s="123"/>
      <c r="K175" s="123"/>
      <c r="L175" s="123"/>
    </row>
    <row r="176" spans="1:12" ht="12.75">
      <c r="A176" s="85">
        <v>4</v>
      </c>
      <c r="B176" s="74"/>
      <c r="C176" s="73" t="s">
        <v>29</v>
      </c>
      <c r="D176" s="86">
        <f t="shared" si="53"/>
        <v>108914</v>
      </c>
      <c r="E176" s="86">
        <f>SUM(E180,E177,E197)</f>
        <v>0</v>
      </c>
      <c r="F176" s="86">
        <f aca="true" t="shared" si="73" ref="F176:L176">SUM(F180,F177,F197)</f>
        <v>0</v>
      </c>
      <c r="G176" s="86">
        <f t="shared" si="73"/>
        <v>21314</v>
      </c>
      <c r="H176" s="86">
        <f t="shared" si="73"/>
        <v>0</v>
      </c>
      <c r="I176" s="86">
        <f t="shared" si="73"/>
        <v>87600</v>
      </c>
      <c r="J176" s="86">
        <f t="shared" si="73"/>
        <v>0</v>
      </c>
      <c r="K176" s="86">
        <f t="shared" si="73"/>
        <v>0</v>
      </c>
      <c r="L176" s="86">
        <f t="shared" si="73"/>
        <v>0</v>
      </c>
    </row>
    <row r="177" spans="1:12" ht="25.5">
      <c r="A177" s="85">
        <v>41</v>
      </c>
      <c r="B177" s="72"/>
      <c r="C177" s="73" t="s">
        <v>103</v>
      </c>
      <c r="D177" s="86">
        <f t="shared" si="53"/>
        <v>0</v>
      </c>
      <c r="E177" s="86">
        <f aca="true" t="shared" si="74" ref="E177:L178">SUM(E178)</f>
        <v>0</v>
      </c>
      <c r="F177" s="86">
        <f t="shared" si="74"/>
        <v>0</v>
      </c>
      <c r="G177" s="86">
        <f t="shared" si="74"/>
        <v>0</v>
      </c>
      <c r="H177" s="86">
        <f t="shared" si="74"/>
        <v>0</v>
      </c>
      <c r="I177" s="86">
        <f t="shared" si="74"/>
        <v>0</v>
      </c>
      <c r="J177" s="86">
        <f t="shared" si="74"/>
        <v>0</v>
      </c>
      <c r="K177" s="86">
        <f t="shared" si="74"/>
        <v>0</v>
      </c>
      <c r="L177" s="86">
        <f t="shared" si="74"/>
        <v>0</v>
      </c>
    </row>
    <row r="178" spans="1:12" ht="12.75">
      <c r="A178" s="85">
        <v>412</v>
      </c>
      <c r="B178" s="74"/>
      <c r="C178" s="73" t="s">
        <v>129</v>
      </c>
      <c r="D178" s="86">
        <f t="shared" si="53"/>
        <v>0</v>
      </c>
      <c r="E178" s="86">
        <f t="shared" si="74"/>
        <v>0</v>
      </c>
      <c r="F178" s="86">
        <f t="shared" si="74"/>
        <v>0</v>
      </c>
      <c r="G178" s="86">
        <f t="shared" si="74"/>
        <v>0</v>
      </c>
      <c r="H178" s="86">
        <f t="shared" si="74"/>
        <v>0</v>
      </c>
      <c r="I178" s="86">
        <f t="shared" si="74"/>
        <v>0</v>
      </c>
      <c r="J178" s="86">
        <f t="shared" si="74"/>
        <v>0</v>
      </c>
      <c r="K178" s="86">
        <f t="shared" si="74"/>
        <v>0</v>
      </c>
      <c r="L178" s="86">
        <f t="shared" si="74"/>
        <v>0</v>
      </c>
    </row>
    <row r="179" spans="1:12" ht="12.75">
      <c r="A179" s="85">
        <v>4123</v>
      </c>
      <c r="B179" s="72">
        <v>1495</v>
      </c>
      <c r="C179" s="73" t="s">
        <v>104</v>
      </c>
      <c r="D179" s="86">
        <f t="shared" si="53"/>
        <v>0</v>
      </c>
      <c r="E179" s="119"/>
      <c r="F179" s="119"/>
      <c r="G179" s="123"/>
      <c r="H179" s="123"/>
      <c r="I179" s="123"/>
      <c r="J179" s="123"/>
      <c r="K179" s="123"/>
      <c r="L179" s="123"/>
    </row>
    <row r="180" spans="1:13" ht="25.5">
      <c r="A180" s="85">
        <v>42</v>
      </c>
      <c r="B180" s="72"/>
      <c r="C180" s="73" t="s">
        <v>42</v>
      </c>
      <c r="D180" s="86">
        <f t="shared" si="53"/>
        <v>108914</v>
      </c>
      <c r="E180" s="86">
        <f>SUM(E181,E189,E191,E193,E195)</f>
        <v>0</v>
      </c>
      <c r="F180" s="86">
        <f>SUM(F181,F189,F191,F193,F195)</f>
        <v>0</v>
      </c>
      <c r="G180" s="86">
        <f aca="true" t="shared" si="75" ref="G180:L180">SUM(G181,G189,G191,G193,G195)</f>
        <v>21314</v>
      </c>
      <c r="H180" s="86">
        <f t="shared" si="75"/>
        <v>0</v>
      </c>
      <c r="I180" s="86">
        <f t="shared" si="75"/>
        <v>87600</v>
      </c>
      <c r="J180" s="86">
        <f t="shared" si="75"/>
        <v>0</v>
      </c>
      <c r="K180" s="86">
        <f t="shared" si="75"/>
        <v>0</v>
      </c>
      <c r="L180" s="86">
        <f t="shared" si="75"/>
        <v>0</v>
      </c>
      <c r="M180" s="88"/>
    </row>
    <row r="181" spans="1:12" ht="12.75">
      <c r="A181" s="85">
        <v>422</v>
      </c>
      <c r="B181" s="72"/>
      <c r="C181" s="73" t="s">
        <v>48</v>
      </c>
      <c r="D181" s="86">
        <f t="shared" si="53"/>
        <v>93839</v>
      </c>
      <c r="E181" s="86">
        <f aca="true" t="shared" si="76" ref="E181:L181">SUM(E182:E188)</f>
        <v>0</v>
      </c>
      <c r="F181" s="86">
        <f>SUM(F182:F188)</f>
        <v>0</v>
      </c>
      <c r="G181" s="86">
        <f t="shared" si="76"/>
        <v>15439</v>
      </c>
      <c r="H181" s="86">
        <f t="shared" si="76"/>
        <v>0</v>
      </c>
      <c r="I181" s="86">
        <f t="shared" si="76"/>
        <v>78400</v>
      </c>
      <c r="J181" s="86">
        <f t="shared" si="76"/>
        <v>0</v>
      </c>
      <c r="K181" s="86">
        <f t="shared" si="76"/>
        <v>0</v>
      </c>
      <c r="L181" s="86">
        <f t="shared" si="76"/>
        <v>0</v>
      </c>
    </row>
    <row r="182" spans="1:12" ht="12.75">
      <c r="A182" s="85">
        <v>4221</v>
      </c>
      <c r="B182" s="74">
        <v>809</v>
      </c>
      <c r="C182" s="73" t="s">
        <v>49</v>
      </c>
      <c r="D182" s="86">
        <f t="shared" si="53"/>
        <v>45744</v>
      </c>
      <c r="E182" s="119"/>
      <c r="F182" s="119"/>
      <c r="G182" s="123">
        <v>12744</v>
      </c>
      <c r="H182" s="123"/>
      <c r="I182" s="123">
        <v>33000</v>
      </c>
      <c r="J182" s="123"/>
      <c r="K182" s="123"/>
      <c r="L182" s="123"/>
    </row>
    <row r="183" spans="1:12" ht="12.75">
      <c r="A183" s="85">
        <v>4222</v>
      </c>
      <c r="B183" s="74">
        <v>810</v>
      </c>
      <c r="C183" s="73" t="s">
        <v>50</v>
      </c>
      <c r="D183" s="86">
        <f t="shared" si="53"/>
        <v>0</v>
      </c>
      <c r="E183" s="119"/>
      <c r="F183" s="119"/>
      <c r="G183" s="123"/>
      <c r="H183" s="123"/>
      <c r="I183" s="123"/>
      <c r="J183" s="123"/>
      <c r="K183" s="123"/>
      <c r="L183" s="123"/>
    </row>
    <row r="184" spans="1:12" ht="12.75">
      <c r="A184" s="85">
        <v>4223</v>
      </c>
      <c r="B184" s="74">
        <v>811</v>
      </c>
      <c r="C184" s="73" t="s">
        <v>51</v>
      </c>
      <c r="D184" s="86">
        <f aca="true" t="shared" si="77" ref="D184:D203">SUM(E184:L184)</f>
        <v>2695</v>
      </c>
      <c r="E184" s="119"/>
      <c r="F184" s="119"/>
      <c r="G184" s="123">
        <v>2695</v>
      </c>
      <c r="H184" s="123"/>
      <c r="I184" s="123"/>
      <c r="J184" s="123"/>
      <c r="K184" s="123"/>
      <c r="L184" s="123"/>
    </row>
    <row r="185" spans="1:12" ht="12.75">
      <c r="A185" s="85">
        <v>4224</v>
      </c>
      <c r="B185" s="74">
        <v>812</v>
      </c>
      <c r="C185" s="73" t="s">
        <v>105</v>
      </c>
      <c r="D185" s="86">
        <f t="shared" si="77"/>
        <v>0</v>
      </c>
      <c r="E185" s="119"/>
      <c r="F185" s="119"/>
      <c r="G185" s="123"/>
      <c r="H185" s="123"/>
      <c r="I185" s="123"/>
      <c r="J185" s="123"/>
      <c r="K185" s="123"/>
      <c r="L185" s="123"/>
    </row>
    <row r="186" spans="1:12" ht="12.75">
      <c r="A186" s="85">
        <v>4225</v>
      </c>
      <c r="B186" s="74">
        <v>813</v>
      </c>
      <c r="C186" s="73" t="s">
        <v>106</v>
      </c>
      <c r="D186" s="86">
        <f t="shared" si="77"/>
        <v>45400</v>
      </c>
      <c r="E186" s="119"/>
      <c r="F186" s="119"/>
      <c r="G186" s="123"/>
      <c r="H186" s="123"/>
      <c r="I186" s="123">
        <v>45400</v>
      </c>
      <c r="J186" s="123"/>
      <c r="K186" s="123"/>
      <c r="L186" s="123"/>
    </row>
    <row r="187" spans="1:12" ht="12.75">
      <c r="A187" s="85">
        <v>4226</v>
      </c>
      <c r="B187" s="74">
        <v>814</v>
      </c>
      <c r="C187" s="73" t="s">
        <v>52</v>
      </c>
      <c r="D187" s="86">
        <f t="shared" si="77"/>
        <v>0</v>
      </c>
      <c r="E187" s="119"/>
      <c r="F187" s="119"/>
      <c r="G187" s="123"/>
      <c r="H187" s="123"/>
      <c r="I187" s="123"/>
      <c r="J187" s="123"/>
      <c r="K187" s="123"/>
      <c r="L187" s="123"/>
    </row>
    <row r="188" spans="1:12" ht="25.5">
      <c r="A188" s="85">
        <v>4227</v>
      </c>
      <c r="B188" s="74">
        <v>815</v>
      </c>
      <c r="C188" s="73" t="s">
        <v>53</v>
      </c>
      <c r="D188" s="86">
        <f t="shared" si="77"/>
        <v>0</v>
      </c>
      <c r="E188" s="119"/>
      <c r="F188" s="119"/>
      <c r="G188" s="123"/>
      <c r="H188" s="123"/>
      <c r="I188" s="123"/>
      <c r="J188" s="123"/>
      <c r="K188" s="123"/>
      <c r="L188" s="123"/>
    </row>
    <row r="189" spans="1:12" ht="12.75">
      <c r="A189" s="85">
        <v>423</v>
      </c>
      <c r="B189" s="72"/>
      <c r="C189" s="73" t="s">
        <v>107</v>
      </c>
      <c r="D189" s="86">
        <f t="shared" si="77"/>
        <v>4050</v>
      </c>
      <c r="E189" s="86">
        <f aca="true" t="shared" si="78" ref="E189:L189">SUM(E190)</f>
        <v>0</v>
      </c>
      <c r="F189" s="86">
        <f t="shared" si="78"/>
        <v>0</v>
      </c>
      <c r="G189" s="86">
        <f t="shared" si="78"/>
        <v>4050</v>
      </c>
      <c r="H189" s="86">
        <f t="shared" si="78"/>
        <v>0</v>
      </c>
      <c r="I189" s="86">
        <f t="shared" si="78"/>
        <v>0</v>
      </c>
      <c r="J189" s="86">
        <f t="shared" si="78"/>
        <v>0</v>
      </c>
      <c r="K189" s="86">
        <f t="shared" si="78"/>
        <v>0</v>
      </c>
      <c r="L189" s="86">
        <f t="shared" si="78"/>
        <v>0</v>
      </c>
    </row>
    <row r="190" spans="1:12" ht="25.5">
      <c r="A190" s="85">
        <v>4231</v>
      </c>
      <c r="B190" s="74">
        <v>816</v>
      </c>
      <c r="C190" s="73" t="s">
        <v>108</v>
      </c>
      <c r="D190" s="86">
        <f t="shared" si="77"/>
        <v>4050</v>
      </c>
      <c r="E190" s="119"/>
      <c r="F190" s="119"/>
      <c r="G190" s="123">
        <v>4050</v>
      </c>
      <c r="H190" s="123"/>
      <c r="I190" s="123"/>
      <c r="J190" s="123"/>
      <c r="K190" s="123"/>
      <c r="L190" s="123"/>
    </row>
    <row r="191" spans="1:12" ht="25.5">
      <c r="A191" s="85">
        <v>424</v>
      </c>
      <c r="B191" s="72"/>
      <c r="C191" s="73" t="s">
        <v>109</v>
      </c>
      <c r="D191" s="86">
        <f t="shared" si="77"/>
        <v>9025</v>
      </c>
      <c r="E191" s="86">
        <f aca="true" t="shared" si="79" ref="E191:L191">SUM(E192)</f>
        <v>0</v>
      </c>
      <c r="F191" s="86">
        <f t="shared" si="79"/>
        <v>0</v>
      </c>
      <c r="G191" s="86">
        <f t="shared" si="79"/>
        <v>1825</v>
      </c>
      <c r="H191" s="86">
        <f t="shared" si="79"/>
        <v>0</v>
      </c>
      <c r="I191" s="86">
        <f t="shared" si="79"/>
        <v>7200</v>
      </c>
      <c r="J191" s="86">
        <f t="shared" si="79"/>
        <v>0</v>
      </c>
      <c r="K191" s="86">
        <f t="shared" si="79"/>
        <v>0</v>
      </c>
      <c r="L191" s="86">
        <f t="shared" si="79"/>
        <v>0</v>
      </c>
    </row>
    <row r="192" spans="1:12" ht="12.75">
      <c r="A192" s="85">
        <v>4241</v>
      </c>
      <c r="B192" s="74">
        <v>817</v>
      </c>
      <c r="C192" s="73" t="s">
        <v>110</v>
      </c>
      <c r="D192" s="86">
        <f t="shared" si="77"/>
        <v>9025</v>
      </c>
      <c r="E192" s="119"/>
      <c r="F192" s="119"/>
      <c r="G192" s="123">
        <v>1825</v>
      </c>
      <c r="H192" s="123"/>
      <c r="I192" s="123">
        <v>7200</v>
      </c>
      <c r="J192" s="123"/>
      <c r="K192" s="123"/>
      <c r="L192" s="123"/>
    </row>
    <row r="193" spans="1:12" ht="12.75">
      <c r="A193" s="85">
        <v>425</v>
      </c>
      <c r="B193" s="72"/>
      <c r="C193" s="73" t="s">
        <v>111</v>
      </c>
      <c r="D193" s="86">
        <f t="shared" si="77"/>
        <v>0</v>
      </c>
      <c r="E193" s="86">
        <f aca="true" t="shared" si="80" ref="E193:L193">SUM(E194)</f>
        <v>0</v>
      </c>
      <c r="F193" s="86">
        <f t="shared" si="80"/>
        <v>0</v>
      </c>
      <c r="G193" s="86">
        <f t="shared" si="80"/>
        <v>0</v>
      </c>
      <c r="H193" s="86">
        <f t="shared" si="80"/>
        <v>0</v>
      </c>
      <c r="I193" s="86">
        <f t="shared" si="80"/>
        <v>0</v>
      </c>
      <c r="J193" s="86">
        <f t="shared" si="80"/>
        <v>0</v>
      </c>
      <c r="K193" s="86">
        <f t="shared" si="80"/>
        <v>0</v>
      </c>
      <c r="L193" s="86">
        <f t="shared" si="80"/>
        <v>0</v>
      </c>
    </row>
    <row r="194" spans="1:12" ht="12.75">
      <c r="A194" s="85">
        <v>4251</v>
      </c>
      <c r="B194" s="74">
        <v>818</v>
      </c>
      <c r="C194" s="73" t="s">
        <v>112</v>
      </c>
      <c r="D194" s="86">
        <f t="shared" si="77"/>
        <v>0</v>
      </c>
      <c r="E194" s="119"/>
      <c r="F194" s="119"/>
      <c r="G194" s="123"/>
      <c r="H194" s="123"/>
      <c r="I194" s="123"/>
      <c r="J194" s="123"/>
      <c r="K194" s="123"/>
      <c r="L194" s="123"/>
    </row>
    <row r="195" spans="1:12" ht="12.75">
      <c r="A195" s="85">
        <v>426</v>
      </c>
      <c r="B195" s="72"/>
      <c r="C195" s="73" t="s">
        <v>113</v>
      </c>
      <c r="D195" s="86">
        <f t="shared" si="77"/>
        <v>2000</v>
      </c>
      <c r="E195" s="86">
        <f aca="true" t="shared" si="81" ref="E195:L195">SUM(E196)</f>
        <v>0</v>
      </c>
      <c r="F195" s="86">
        <f t="shared" si="81"/>
        <v>0</v>
      </c>
      <c r="G195" s="86">
        <f t="shared" si="81"/>
        <v>0</v>
      </c>
      <c r="H195" s="86">
        <f t="shared" si="81"/>
        <v>0</v>
      </c>
      <c r="I195" s="86">
        <f t="shared" si="81"/>
        <v>2000</v>
      </c>
      <c r="J195" s="86">
        <f t="shared" si="81"/>
        <v>0</v>
      </c>
      <c r="K195" s="86">
        <f t="shared" si="81"/>
        <v>0</v>
      </c>
      <c r="L195" s="86">
        <f t="shared" si="81"/>
        <v>0</v>
      </c>
    </row>
    <row r="196" spans="1:12" ht="12.75">
      <c r="A196" s="85">
        <v>4262</v>
      </c>
      <c r="B196" s="74">
        <v>819</v>
      </c>
      <c r="C196" s="73" t="s">
        <v>114</v>
      </c>
      <c r="D196" s="86">
        <f t="shared" si="77"/>
        <v>2000</v>
      </c>
      <c r="E196" s="119"/>
      <c r="F196" s="119"/>
      <c r="G196" s="123"/>
      <c r="H196" s="123"/>
      <c r="I196" s="123">
        <v>2000</v>
      </c>
      <c r="J196" s="123"/>
      <c r="K196" s="123"/>
      <c r="L196" s="123"/>
    </row>
    <row r="197" spans="1:12" ht="25.5">
      <c r="A197" s="85">
        <v>45</v>
      </c>
      <c r="B197" s="74"/>
      <c r="C197" s="73" t="s">
        <v>153</v>
      </c>
      <c r="D197" s="86">
        <f t="shared" si="77"/>
        <v>0</v>
      </c>
      <c r="E197" s="86">
        <f>SUM(E198)</f>
        <v>0</v>
      </c>
      <c r="F197" s="86">
        <f aca="true" t="shared" si="82" ref="F197:L197">SUM(F198)</f>
        <v>0</v>
      </c>
      <c r="G197" s="86">
        <f t="shared" si="82"/>
        <v>0</v>
      </c>
      <c r="H197" s="86">
        <f t="shared" si="82"/>
        <v>0</v>
      </c>
      <c r="I197" s="86">
        <f t="shared" si="82"/>
        <v>0</v>
      </c>
      <c r="J197" s="86">
        <f t="shared" si="82"/>
        <v>0</v>
      </c>
      <c r="K197" s="86">
        <f t="shared" si="82"/>
        <v>0</v>
      </c>
      <c r="L197" s="86">
        <f t="shared" si="82"/>
        <v>0</v>
      </c>
    </row>
    <row r="198" spans="1:12" ht="15" customHeight="1">
      <c r="A198" s="85">
        <v>452</v>
      </c>
      <c r="B198" s="74"/>
      <c r="C198" s="73" t="s">
        <v>154</v>
      </c>
      <c r="D198" s="86">
        <f t="shared" si="77"/>
        <v>0</v>
      </c>
      <c r="E198" s="86">
        <f>SUM(E199)</f>
        <v>0</v>
      </c>
      <c r="F198" s="86">
        <f aca="true" t="shared" si="83" ref="F198:L198">SUM(F199)</f>
        <v>0</v>
      </c>
      <c r="G198" s="86">
        <f t="shared" si="83"/>
        <v>0</v>
      </c>
      <c r="H198" s="86">
        <f t="shared" si="83"/>
        <v>0</v>
      </c>
      <c r="I198" s="86">
        <f t="shared" si="83"/>
        <v>0</v>
      </c>
      <c r="J198" s="86">
        <f t="shared" si="83"/>
        <v>0</v>
      </c>
      <c r="K198" s="86">
        <f t="shared" si="83"/>
        <v>0</v>
      </c>
      <c r="L198" s="86">
        <f t="shared" si="83"/>
        <v>0</v>
      </c>
    </row>
    <row r="199" spans="1:12" ht="17.25" customHeight="1">
      <c r="A199" s="85">
        <v>4521</v>
      </c>
      <c r="B199" s="183"/>
      <c r="C199" s="73" t="s">
        <v>154</v>
      </c>
      <c r="D199" s="86">
        <f t="shared" si="77"/>
        <v>0</v>
      </c>
      <c r="E199" s="119"/>
      <c r="F199" s="119"/>
      <c r="G199" s="123"/>
      <c r="H199" s="123"/>
      <c r="I199" s="123"/>
      <c r="J199" s="123"/>
      <c r="K199" s="123"/>
      <c r="L199" s="123"/>
    </row>
    <row r="200" spans="1:12" ht="25.5">
      <c r="A200" s="85">
        <v>5</v>
      </c>
      <c r="B200" s="72"/>
      <c r="C200" s="73" t="s">
        <v>115</v>
      </c>
      <c r="D200" s="86">
        <f t="shared" si="77"/>
        <v>0</v>
      </c>
      <c r="E200" s="86">
        <f>SUM(E201,)</f>
        <v>0</v>
      </c>
      <c r="F200" s="86">
        <f aca="true" t="shared" si="84" ref="F200:L200">SUM(F201,)</f>
        <v>0</v>
      </c>
      <c r="G200" s="86">
        <f t="shared" si="84"/>
        <v>0</v>
      </c>
      <c r="H200" s="86">
        <f t="shared" si="84"/>
        <v>0</v>
      </c>
      <c r="I200" s="86">
        <f t="shared" si="84"/>
        <v>0</v>
      </c>
      <c r="J200" s="86">
        <f t="shared" si="84"/>
        <v>0</v>
      </c>
      <c r="K200" s="86">
        <f t="shared" si="84"/>
        <v>0</v>
      </c>
      <c r="L200" s="86">
        <f t="shared" si="84"/>
        <v>0</v>
      </c>
    </row>
    <row r="201" spans="1:12" ht="25.5">
      <c r="A201" s="85">
        <v>54</v>
      </c>
      <c r="B201" s="72"/>
      <c r="C201" s="73" t="s">
        <v>116</v>
      </c>
      <c r="D201" s="86">
        <f t="shared" si="77"/>
        <v>0</v>
      </c>
      <c r="E201" s="86">
        <f aca="true" t="shared" si="85" ref="E201:L202">SUM(E202)</f>
        <v>0</v>
      </c>
      <c r="F201" s="86">
        <f t="shared" si="85"/>
        <v>0</v>
      </c>
      <c r="G201" s="86">
        <f t="shared" si="85"/>
        <v>0</v>
      </c>
      <c r="H201" s="86">
        <f t="shared" si="85"/>
        <v>0</v>
      </c>
      <c r="I201" s="86">
        <f t="shared" si="85"/>
        <v>0</v>
      </c>
      <c r="J201" s="86">
        <f t="shared" si="85"/>
        <v>0</v>
      </c>
      <c r="K201" s="86">
        <f t="shared" si="85"/>
        <v>0</v>
      </c>
      <c r="L201" s="86">
        <f t="shared" si="85"/>
        <v>0</v>
      </c>
    </row>
    <row r="202" spans="1:12" ht="38.25">
      <c r="A202" s="85">
        <v>545</v>
      </c>
      <c r="B202" s="74"/>
      <c r="C202" s="73" t="s">
        <v>127</v>
      </c>
      <c r="D202" s="86">
        <f t="shared" si="77"/>
        <v>0</v>
      </c>
      <c r="E202" s="86">
        <f t="shared" si="85"/>
        <v>0</v>
      </c>
      <c r="F202" s="86">
        <f t="shared" si="85"/>
        <v>0</v>
      </c>
      <c r="G202" s="86">
        <f t="shared" si="85"/>
        <v>0</v>
      </c>
      <c r="H202" s="86">
        <f t="shared" si="85"/>
        <v>0</v>
      </c>
      <c r="I202" s="86">
        <f t="shared" si="85"/>
        <v>0</v>
      </c>
      <c r="J202" s="86">
        <f t="shared" si="85"/>
        <v>0</v>
      </c>
      <c r="K202" s="86">
        <f t="shared" si="85"/>
        <v>0</v>
      </c>
      <c r="L202" s="86">
        <f t="shared" si="85"/>
        <v>0</v>
      </c>
    </row>
    <row r="203" spans="1:12" ht="38.25">
      <c r="A203" s="85">
        <v>5453</v>
      </c>
      <c r="B203" s="72">
        <v>820</v>
      </c>
      <c r="C203" s="73" t="s">
        <v>128</v>
      </c>
      <c r="D203" s="86">
        <f t="shared" si="77"/>
        <v>0</v>
      </c>
      <c r="E203" s="119"/>
      <c r="F203" s="119"/>
      <c r="G203" s="123"/>
      <c r="H203" s="123"/>
      <c r="I203" s="123"/>
      <c r="J203" s="123"/>
      <c r="K203" s="123"/>
      <c r="L203" s="123"/>
    </row>
    <row r="204" spans="1:12" ht="12.75">
      <c r="A204" s="75"/>
      <c r="B204" s="76"/>
      <c r="C204" s="77"/>
      <c r="D204" s="67"/>
      <c r="E204" s="64"/>
      <c r="F204" s="64"/>
      <c r="G204" s="64"/>
      <c r="H204" s="64"/>
      <c r="I204" s="64"/>
      <c r="J204" s="64"/>
      <c r="K204" s="64"/>
      <c r="L204" s="64"/>
    </row>
    <row r="205" spans="1:12" ht="25.5">
      <c r="A205" s="82" t="s">
        <v>93</v>
      </c>
      <c r="B205" s="126"/>
      <c r="C205" s="101" t="s">
        <v>94</v>
      </c>
      <c r="D205" s="80">
        <f>SUM(E205:L205)</f>
        <v>47516.68</v>
      </c>
      <c r="E205" s="80">
        <f>SUM(E206,E235,E253,E270,E286,E292,E298,E307,E327,E346,E352)</f>
        <v>47516.68</v>
      </c>
      <c r="F205" s="80">
        <f aca="true" t="shared" si="86" ref="F205:L205">SUM(F206,F235,F253,F270,F286,F292,F298,F307,F327,F346,F352)</f>
        <v>0</v>
      </c>
      <c r="G205" s="80">
        <f t="shared" si="86"/>
        <v>0</v>
      </c>
      <c r="H205" s="80">
        <f t="shared" si="86"/>
        <v>0</v>
      </c>
      <c r="I205" s="80">
        <f t="shared" si="86"/>
        <v>0</v>
      </c>
      <c r="J205" s="80">
        <f t="shared" si="86"/>
        <v>0</v>
      </c>
      <c r="K205" s="80">
        <f t="shared" si="86"/>
        <v>0</v>
      </c>
      <c r="L205" s="80">
        <f t="shared" si="86"/>
        <v>0</v>
      </c>
    </row>
    <row r="206" spans="1:12" ht="25.5">
      <c r="A206" s="104"/>
      <c r="B206" s="185"/>
      <c r="C206" s="177" t="s">
        <v>164</v>
      </c>
      <c r="D206" s="81">
        <f>SUM(E206:L206)</f>
        <v>0</v>
      </c>
      <c r="E206" s="190">
        <f>SUM(E207)</f>
        <v>0</v>
      </c>
      <c r="F206" s="190">
        <f aca="true" t="shared" si="87" ref="F206:L206">SUM(F207)</f>
        <v>0</v>
      </c>
      <c r="G206" s="190">
        <f t="shared" si="87"/>
        <v>0</v>
      </c>
      <c r="H206" s="190">
        <f t="shared" si="87"/>
        <v>0</v>
      </c>
      <c r="I206" s="190">
        <f t="shared" si="87"/>
        <v>0</v>
      </c>
      <c r="J206" s="190">
        <f t="shared" si="87"/>
        <v>0</v>
      </c>
      <c r="K206" s="190">
        <f t="shared" si="87"/>
        <v>0</v>
      </c>
      <c r="L206" s="190">
        <f t="shared" si="87"/>
        <v>0</v>
      </c>
    </row>
    <row r="207" spans="1:12" ht="12.75">
      <c r="A207" s="84">
        <v>3</v>
      </c>
      <c r="B207" s="186"/>
      <c r="C207" s="78" t="s">
        <v>40</v>
      </c>
      <c r="D207" s="86">
        <f aca="true" t="shared" si="88" ref="D207:D233">SUM(E207:L207)</f>
        <v>0</v>
      </c>
      <c r="E207" s="189">
        <f>SUM(E208,E231,E215)</f>
        <v>0</v>
      </c>
      <c r="F207" s="189">
        <f aca="true" t="shared" si="89" ref="F207:L207">SUM(F208,F231,F215)</f>
        <v>0</v>
      </c>
      <c r="G207" s="189">
        <f t="shared" si="89"/>
        <v>0</v>
      </c>
      <c r="H207" s="189">
        <f t="shared" si="89"/>
        <v>0</v>
      </c>
      <c r="I207" s="189">
        <f t="shared" si="89"/>
        <v>0</v>
      </c>
      <c r="J207" s="189">
        <f t="shared" si="89"/>
        <v>0</v>
      </c>
      <c r="K207" s="189">
        <f t="shared" si="89"/>
        <v>0</v>
      </c>
      <c r="L207" s="189">
        <f t="shared" si="89"/>
        <v>0</v>
      </c>
    </row>
    <row r="208" spans="1:12" ht="12.75">
      <c r="A208" s="84">
        <v>31</v>
      </c>
      <c r="B208" s="97"/>
      <c r="C208" s="78" t="s">
        <v>20</v>
      </c>
      <c r="D208" s="86">
        <f t="shared" si="88"/>
        <v>0</v>
      </c>
      <c r="E208" s="189">
        <f>SUM(E213,E211,E209)</f>
        <v>0</v>
      </c>
      <c r="F208" s="189">
        <f aca="true" t="shared" si="90" ref="F208:L208">SUM(F213,F211,F209)</f>
        <v>0</v>
      </c>
      <c r="G208" s="189">
        <f t="shared" si="90"/>
        <v>0</v>
      </c>
      <c r="H208" s="189">
        <f t="shared" si="90"/>
        <v>0</v>
      </c>
      <c r="I208" s="189">
        <f t="shared" si="90"/>
        <v>0</v>
      </c>
      <c r="J208" s="189">
        <f t="shared" si="90"/>
        <v>0</v>
      </c>
      <c r="K208" s="189">
        <f t="shared" si="90"/>
        <v>0</v>
      </c>
      <c r="L208" s="189">
        <f t="shared" si="90"/>
        <v>0</v>
      </c>
    </row>
    <row r="209" spans="1:12" ht="12.75">
      <c r="A209" s="84">
        <v>311</v>
      </c>
      <c r="B209" s="97"/>
      <c r="C209" s="78" t="s">
        <v>21</v>
      </c>
      <c r="D209" s="86">
        <f t="shared" si="88"/>
        <v>0</v>
      </c>
      <c r="E209" s="189">
        <f>SUM(E210)</f>
        <v>0</v>
      </c>
      <c r="F209" s="189">
        <f aca="true" t="shared" si="91" ref="F209:L209">SUM(F210)</f>
        <v>0</v>
      </c>
      <c r="G209" s="189">
        <f t="shared" si="91"/>
        <v>0</v>
      </c>
      <c r="H209" s="189">
        <f t="shared" si="91"/>
        <v>0</v>
      </c>
      <c r="I209" s="189">
        <f t="shared" si="91"/>
        <v>0</v>
      </c>
      <c r="J209" s="189">
        <f t="shared" si="91"/>
        <v>0</v>
      </c>
      <c r="K209" s="189">
        <f t="shared" si="91"/>
        <v>0</v>
      </c>
      <c r="L209" s="189">
        <f t="shared" si="91"/>
        <v>0</v>
      </c>
    </row>
    <row r="210" spans="1:12" ht="12.75">
      <c r="A210" s="84">
        <v>3111</v>
      </c>
      <c r="B210" s="97">
        <v>821</v>
      </c>
      <c r="C210" s="78" t="s">
        <v>95</v>
      </c>
      <c r="D210" s="86">
        <f t="shared" si="88"/>
        <v>0</v>
      </c>
      <c r="E210" s="192"/>
      <c r="F210" s="192"/>
      <c r="G210" s="192"/>
      <c r="H210" s="192"/>
      <c r="I210" s="192"/>
      <c r="J210" s="192"/>
      <c r="K210" s="192"/>
      <c r="L210" s="192"/>
    </row>
    <row r="211" spans="1:12" ht="12.75">
      <c r="A211" s="84">
        <v>312</v>
      </c>
      <c r="B211" s="97"/>
      <c r="C211" s="78" t="s">
        <v>22</v>
      </c>
      <c r="D211" s="86">
        <f t="shared" si="88"/>
        <v>0</v>
      </c>
      <c r="E211" s="189">
        <f>SUM(E212)</f>
        <v>0</v>
      </c>
      <c r="F211" s="189">
        <f aca="true" t="shared" si="92" ref="F211:L211">SUM(F212)</f>
        <v>0</v>
      </c>
      <c r="G211" s="189">
        <f t="shared" si="92"/>
        <v>0</v>
      </c>
      <c r="H211" s="189">
        <f t="shared" si="92"/>
        <v>0</v>
      </c>
      <c r="I211" s="189">
        <f t="shared" si="92"/>
        <v>0</v>
      </c>
      <c r="J211" s="189">
        <f t="shared" si="92"/>
        <v>0</v>
      </c>
      <c r="K211" s="189">
        <f t="shared" si="92"/>
        <v>0</v>
      </c>
      <c r="L211" s="189">
        <f t="shared" si="92"/>
        <v>0</v>
      </c>
    </row>
    <row r="212" spans="1:12" ht="12.75">
      <c r="A212" s="84">
        <v>3121</v>
      </c>
      <c r="B212" s="97">
        <v>822</v>
      </c>
      <c r="C212" s="78" t="s">
        <v>22</v>
      </c>
      <c r="D212" s="86">
        <f t="shared" si="88"/>
        <v>0</v>
      </c>
      <c r="E212" s="192"/>
      <c r="F212" s="192"/>
      <c r="G212" s="192"/>
      <c r="H212" s="192"/>
      <c r="I212" s="192"/>
      <c r="J212" s="192"/>
      <c r="K212" s="192"/>
      <c r="L212" s="192"/>
    </row>
    <row r="213" spans="1:12" ht="12.75">
      <c r="A213" s="84">
        <v>313</v>
      </c>
      <c r="B213" s="97"/>
      <c r="C213" s="78" t="s">
        <v>23</v>
      </c>
      <c r="D213" s="86">
        <f t="shared" si="88"/>
        <v>0</v>
      </c>
      <c r="E213" s="189">
        <f>SUM(E214)</f>
        <v>0</v>
      </c>
      <c r="F213" s="189">
        <f aca="true" t="shared" si="93" ref="F213:L213">SUM(F214)</f>
        <v>0</v>
      </c>
      <c r="G213" s="189">
        <f t="shared" si="93"/>
        <v>0</v>
      </c>
      <c r="H213" s="189">
        <f t="shared" si="93"/>
        <v>0</v>
      </c>
      <c r="I213" s="189">
        <f t="shared" si="93"/>
        <v>0</v>
      </c>
      <c r="J213" s="189">
        <f t="shared" si="93"/>
        <v>0</v>
      </c>
      <c r="K213" s="189">
        <f t="shared" si="93"/>
        <v>0</v>
      </c>
      <c r="L213" s="189">
        <f t="shared" si="93"/>
        <v>0</v>
      </c>
    </row>
    <row r="214" spans="1:12" ht="25.5">
      <c r="A214" s="84">
        <v>3132</v>
      </c>
      <c r="B214" s="97">
        <v>823</v>
      </c>
      <c r="C214" s="78" t="s">
        <v>96</v>
      </c>
      <c r="D214" s="86">
        <f t="shared" si="88"/>
        <v>0</v>
      </c>
      <c r="E214" s="192"/>
      <c r="F214" s="192"/>
      <c r="G214" s="192"/>
      <c r="H214" s="192"/>
      <c r="I214" s="192"/>
      <c r="J214" s="192"/>
      <c r="K214" s="192"/>
      <c r="L214" s="192"/>
    </row>
    <row r="215" spans="1:12" ht="12.75">
      <c r="A215" s="84">
        <v>32</v>
      </c>
      <c r="B215" s="97"/>
      <c r="C215" s="78" t="s">
        <v>24</v>
      </c>
      <c r="D215" s="86">
        <f t="shared" si="88"/>
        <v>0</v>
      </c>
      <c r="E215" s="189">
        <f>SUM(E226,E228,E222,E219,E216)</f>
        <v>0</v>
      </c>
      <c r="F215" s="189">
        <f aca="true" t="shared" si="94" ref="F215:L215">SUM(F226,F228,F222,F219,F216)</f>
        <v>0</v>
      </c>
      <c r="G215" s="189">
        <f t="shared" si="94"/>
        <v>0</v>
      </c>
      <c r="H215" s="189">
        <f t="shared" si="94"/>
        <v>0</v>
      </c>
      <c r="I215" s="189">
        <f t="shared" si="94"/>
        <v>0</v>
      </c>
      <c r="J215" s="189">
        <f t="shared" si="94"/>
        <v>0</v>
      </c>
      <c r="K215" s="189">
        <f t="shared" si="94"/>
        <v>0</v>
      </c>
      <c r="L215" s="189">
        <f t="shared" si="94"/>
        <v>0</v>
      </c>
    </row>
    <row r="216" spans="1:12" ht="12.75">
      <c r="A216" s="84">
        <v>321</v>
      </c>
      <c r="B216" s="97"/>
      <c r="C216" s="78" t="s">
        <v>25</v>
      </c>
      <c r="D216" s="86">
        <f t="shared" si="88"/>
        <v>0</v>
      </c>
      <c r="E216" s="189">
        <f>SUM(E217:E218)</f>
        <v>0</v>
      </c>
      <c r="F216" s="189">
        <f aca="true" t="shared" si="95" ref="F216:L216">SUM(F217:F218)</f>
        <v>0</v>
      </c>
      <c r="G216" s="189">
        <f t="shared" si="95"/>
        <v>0</v>
      </c>
      <c r="H216" s="189">
        <f t="shared" si="95"/>
        <v>0</v>
      </c>
      <c r="I216" s="189">
        <f t="shared" si="95"/>
        <v>0</v>
      </c>
      <c r="J216" s="189">
        <f t="shared" si="95"/>
        <v>0</v>
      </c>
      <c r="K216" s="189">
        <f t="shared" si="95"/>
        <v>0</v>
      </c>
      <c r="L216" s="189">
        <f t="shared" si="95"/>
        <v>0</v>
      </c>
    </row>
    <row r="217" spans="1:12" ht="12.75">
      <c r="A217" s="84">
        <v>3211</v>
      </c>
      <c r="B217" s="97">
        <v>824</v>
      </c>
      <c r="C217" s="78" t="s">
        <v>59</v>
      </c>
      <c r="D217" s="86">
        <f t="shared" si="88"/>
        <v>0</v>
      </c>
      <c r="E217" s="192"/>
      <c r="F217" s="192"/>
      <c r="G217" s="192"/>
      <c r="H217" s="192"/>
      <c r="I217" s="192"/>
      <c r="J217" s="192"/>
      <c r="K217" s="192"/>
      <c r="L217" s="192"/>
    </row>
    <row r="218" spans="1:12" ht="25.5">
      <c r="A218" s="84">
        <v>3212</v>
      </c>
      <c r="B218" s="97">
        <v>825</v>
      </c>
      <c r="C218" s="78" t="s">
        <v>90</v>
      </c>
      <c r="D218" s="86">
        <f t="shared" si="88"/>
        <v>0</v>
      </c>
      <c r="E218" s="192"/>
      <c r="F218" s="192"/>
      <c r="G218" s="192"/>
      <c r="H218" s="192"/>
      <c r="I218" s="192"/>
      <c r="J218" s="192"/>
      <c r="K218" s="192"/>
      <c r="L218" s="192"/>
    </row>
    <row r="219" spans="1:12" ht="12.75">
      <c r="A219" s="84">
        <v>322</v>
      </c>
      <c r="B219" s="97"/>
      <c r="C219" s="78" t="s">
        <v>26</v>
      </c>
      <c r="D219" s="86">
        <f t="shared" si="88"/>
        <v>0</v>
      </c>
      <c r="E219" s="189">
        <f>SUM(E220:E221)</f>
        <v>0</v>
      </c>
      <c r="F219" s="189">
        <f aca="true" t="shared" si="96" ref="F219:L219">SUM(F220:F221)</f>
        <v>0</v>
      </c>
      <c r="G219" s="189">
        <f t="shared" si="96"/>
        <v>0</v>
      </c>
      <c r="H219" s="189">
        <f t="shared" si="96"/>
        <v>0</v>
      </c>
      <c r="I219" s="189">
        <f t="shared" si="96"/>
        <v>0</v>
      </c>
      <c r="J219" s="189">
        <f t="shared" si="96"/>
        <v>0</v>
      </c>
      <c r="K219" s="189">
        <f t="shared" si="96"/>
        <v>0</v>
      </c>
      <c r="L219" s="189">
        <f t="shared" si="96"/>
        <v>0</v>
      </c>
    </row>
    <row r="220" spans="1:12" ht="25.5">
      <c r="A220" s="84">
        <v>3221</v>
      </c>
      <c r="B220" s="97">
        <v>826</v>
      </c>
      <c r="C220" s="78" t="s">
        <v>62</v>
      </c>
      <c r="D220" s="86">
        <f t="shared" si="88"/>
        <v>0</v>
      </c>
      <c r="E220" s="192"/>
      <c r="F220" s="192"/>
      <c r="G220" s="192"/>
      <c r="H220" s="192"/>
      <c r="I220" s="192"/>
      <c r="J220" s="192"/>
      <c r="K220" s="192"/>
      <c r="L220" s="192"/>
    </row>
    <row r="221" spans="1:12" ht="12.75">
      <c r="A221" s="84">
        <v>3222</v>
      </c>
      <c r="B221" s="97">
        <v>827</v>
      </c>
      <c r="C221" s="78" t="s">
        <v>63</v>
      </c>
      <c r="D221" s="86">
        <f t="shared" si="88"/>
        <v>0</v>
      </c>
      <c r="E221" s="192"/>
      <c r="F221" s="192"/>
      <c r="G221" s="192"/>
      <c r="H221" s="192"/>
      <c r="I221" s="192"/>
      <c r="J221" s="192"/>
      <c r="K221" s="192"/>
      <c r="L221" s="192"/>
    </row>
    <row r="222" spans="1:12" ht="12.75">
      <c r="A222" s="84">
        <v>323</v>
      </c>
      <c r="B222" s="97"/>
      <c r="C222" s="78" t="s">
        <v>27</v>
      </c>
      <c r="D222" s="86">
        <f t="shared" si="88"/>
        <v>0</v>
      </c>
      <c r="E222" s="189">
        <f>SUM(E223:E225)</f>
        <v>0</v>
      </c>
      <c r="F222" s="189">
        <f aca="true" t="shared" si="97" ref="F222:L222">SUM(F223:F225)</f>
        <v>0</v>
      </c>
      <c r="G222" s="189">
        <f t="shared" si="97"/>
        <v>0</v>
      </c>
      <c r="H222" s="189">
        <f t="shared" si="97"/>
        <v>0</v>
      </c>
      <c r="I222" s="189">
        <f t="shared" si="97"/>
        <v>0</v>
      </c>
      <c r="J222" s="189">
        <f t="shared" si="97"/>
        <v>0</v>
      </c>
      <c r="K222" s="189">
        <f t="shared" si="97"/>
        <v>0</v>
      </c>
      <c r="L222" s="189">
        <f t="shared" si="97"/>
        <v>0</v>
      </c>
    </row>
    <row r="223" spans="1:12" ht="12.75">
      <c r="A223" s="84">
        <v>3231</v>
      </c>
      <c r="B223" s="97">
        <v>828</v>
      </c>
      <c r="C223" s="78" t="s">
        <v>68</v>
      </c>
      <c r="D223" s="86">
        <f t="shared" si="88"/>
        <v>0</v>
      </c>
      <c r="E223" s="192"/>
      <c r="F223" s="192"/>
      <c r="G223" s="192"/>
      <c r="H223" s="192"/>
      <c r="I223" s="192"/>
      <c r="J223" s="192"/>
      <c r="K223" s="192"/>
      <c r="L223" s="192"/>
    </row>
    <row r="224" spans="1:12" ht="12.75">
      <c r="A224" s="84">
        <v>3237</v>
      </c>
      <c r="B224" s="97">
        <v>829</v>
      </c>
      <c r="C224" s="78" t="s">
        <v>56</v>
      </c>
      <c r="D224" s="86">
        <f t="shared" si="88"/>
        <v>0</v>
      </c>
      <c r="E224" s="192"/>
      <c r="F224" s="192"/>
      <c r="G224" s="192"/>
      <c r="H224" s="192"/>
      <c r="I224" s="192"/>
      <c r="J224" s="192"/>
      <c r="K224" s="192"/>
      <c r="L224" s="192"/>
    </row>
    <row r="225" spans="1:12" ht="12.75">
      <c r="A225" s="84">
        <v>3239</v>
      </c>
      <c r="B225" s="97">
        <v>830</v>
      </c>
      <c r="C225" s="78" t="s">
        <v>74</v>
      </c>
      <c r="D225" s="86">
        <f t="shared" si="88"/>
        <v>0</v>
      </c>
      <c r="E225" s="192"/>
      <c r="F225" s="192"/>
      <c r="G225" s="192"/>
      <c r="H225" s="192"/>
      <c r="I225" s="192"/>
      <c r="J225" s="192"/>
      <c r="K225" s="192"/>
      <c r="L225" s="192"/>
    </row>
    <row r="226" spans="1:12" ht="25.5">
      <c r="A226" s="84">
        <v>324</v>
      </c>
      <c r="B226" s="97"/>
      <c r="C226" s="78" t="s">
        <v>75</v>
      </c>
      <c r="D226" s="86">
        <f t="shared" si="88"/>
        <v>0</v>
      </c>
      <c r="E226" s="189">
        <f>SUM(E227)</f>
        <v>0</v>
      </c>
      <c r="F226" s="189">
        <f aca="true" t="shared" si="98" ref="F226:L226">SUM(F227)</f>
        <v>0</v>
      </c>
      <c r="G226" s="189">
        <f t="shared" si="98"/>
        <v>0</v>
      </c>
      <c r="H226" s="189">
        <f t="shared" si="98"/>
        <v>0</v>
      </c>
      <c r="I226" s="189">
        <f t="shared" si="98"/>
        <v>0</v>
      </c>
      <c r="J226" s="189">
        <f t="shared" si="98"/>
        <v>0</v>
      </c>
      <c r="K226" s="189">
        <f t="shared" si="98"/>
        <v>0</v>
      </c>
      <c r="L226" s="189">
        <f t="shared" si="98"/>
        <v>0</v>
      </c>
    </row>
    <row r="227" spans="1:12" ht="25.5">
      <c r="A227" s="84">
        <v>3241</v>
      </c>
      <c r="B227" s="97">
        <v>831</v>
      </c>
      <c r="C227" s="78" t="s">
        <v>75</v>
      </c>
      <c r="D227" s="86">
        <f t="shared" si="88"/>
        <v>0</v>
      </c>
      <c r="E227" s="192"/>
      <c r="F227" s="192"/>
      <c r="G227" s="192"/>
      <c r="H227" s="192"/>
      <c r="I227" s="192"/>
      <c r="J227" s="192"/>
      <c r="K227" s="192"/>
      <c r="L227" s="192"/>
    </row>
    <row r="228" spans="1:12" ht="12.75">
      <c r="A228" s="84">
        <v>329</v>
      </c>
      <c r="B228" s="97"/>
      <c r="C228" s="78" t="s">
        <v>76</v>
      </c>
      <c r="D228" s="86">
        <f t="shared" si="88"/>
        <v>0</v>
      </c>
      <c r="E228" s="189">
        <f>SUM(E229:E230)</f>
        <v>0</v>
      </c>
      <c r="F228" s="189">
        <f aca="true" t="shared" si="99" ref="F228:L228">SUM(F229:F230)</f>
        <v>0</v>
      </c>
      <c r="G228" s="189">
        <f t="shared" si="99"/>
        <v>0</v>
      </c>
      <c r="H228" s="189">
        <f t="shared" si="99"/>
        <v>0</v>
      </c>
      <c r="I228" s="189">
        <f t="shared" si="99"/>
        <v>0</v>
      </c>
      <c r="J228" s="189">
        <f t="shared" si="99"/>
        <v>0</v>
      </c>
      <c r="K228" s="189">
        <f t="shared" si="99"/>
        <v>0</v>
      </c>
      <c r="L228" s="189">
        <f t="shared" si="99"/>
        <v>0</v>
      </c>
    </row>
    <row r="229" spans="1:12" ht="12.75">
      <c r="A229" s="84">
        <v>3293</v>
      </c>
      <c r="B229" s="97">
        <v>832</v>
      </c>
      <c r="C229" s="78" t="s">
        <v>78</v>
      </c>
      <c r="D229" s="86">
        <f t="shared" si="88"/>
        <v>0</v>
      </c>
      <c r="E229" s="192"/>
      <c r="F229" s="192"/>
      <c r="G229" s="192"/>
      <c r="H229" s="192"/>
      <c r="I229" s="192"/>
      <c r="J229" s="192"/>
      <c r="K229" s="192"/>
      <c r="L229" s="192"/>
    </row>
    <row r="230" spans="1:12" ht="12.75">
      <c r="A230" s="84">
        <v>3299</v>
      </c>
      <c r="B230" s="97">
        <v>833</v>
      </c>
      <c r="C230" s="78" t="s">
        <v>76</v>
      </c>
      <c r="D230" s="86">
        <f t="shared" si="88"/>
        <v>0</v>
      </c>
      <c r="E230" s="192"/>
      <c r="F230" s="192"/>
      <c r="G230" s="192"/>
      <c r="H230" s="192"/>
      <c r="I230" s="192"/>
      <c r="J230" s="192"/>
      <c r="K230" s="192"/>
      <c r="L230" s="192"/>
    </row>
    <row r="231" spans="1:12" ht="12.75">
      <c r="A231" s="84">
        <v>34</v>
      </c>
      <c r="B231" s="97"/>
      <c r="C231" s="78" t="s">
        <v>81</v>
      </c>
      <c r="D231" s="86">
        <f t="shared" si="88"/>
        <v>0</v>
      </c>
      <c r="E231" s="189">
        <f>SUM(E232)</f>
        <v>0</v>
      </c>
      <c r="F231" s="189">
        <f aca="true" t="shared" si="100" ref="F231:L231">SUM(F232)</f>
        <v>0</v>
      </c>
      <c r="G231" s="189">
        <f t="shared" si="100"/>
        <v>0</v>
      </c>
      <c r="H231" s="189">
        <f t="shared" si="100"/>
        <v>0</v>
      </c>
      <c r="I231" s="189">
        <f t="shared" si="100"/>
        <v>0</v>
      </c>
      <c r="J231" s="189">
        <f t="shared" si="100"/>
        <v>0</v>
      </c>
      <c r="K231" s="189">
        <f t="shared" si="100"/>
        <v>0</v>
      </c>
      <c r="L231" s="189">
        <f t="shared" si="100"/>
        <v>0</v>
      </c>
    </row>
    <row r="232" spans="1:12" ht="12.75">
      <c r="A232" s="84">
        <v>343</v>
      </c>
      <c r="B232" s="97"/>
      <c r="C232" s="78" t="s">
        <v>28</v>
      </c>
      <c r="D232" s="86">
        <f t="shared" si="88"/>
        <v>0</v>
      </c>
      <c r="E232" s="189">
        <f>SUM(E233)</f>
        <v>0</v>
      </c>
      <c r="F232" s="189">
        <f aca="true" t="shared" si="101" ref="F232:L232">SUM(F233)</f>
        <v>0</v>
      </c>
      <c r="G232" s="189">
        <f t="shared" si="101"/>
        <v>0</v>
      </c>
      <c r="H232" s="189">
        <f t="shared" si="101"/>
        <v>0</v>
      </c>
      <c r="I232" s="189">
        <f t="shared" si="101"/>
        <v>0</v>
      </c>
      <c r="J232" s="189">
        <f t="shared" si="101"/>
        <v>0</v>
      </c>
      <c r="K232" s="189">
        <f t="shared" si="101"/>
        <v>0</v>
      </c>
      <c r="L232" s="189">
        <f t="shared" si="101"/>
        <v>0</v>
      </c>
    </row>
    <row r="233" spans="1:12" ht="25.5">
      <c r="A233" s="84">
        <v>3431</v>
      </c>
      <c r="B233" s="97">
        <v>834</v>
      </c>
      <c r="C233" s="78" t="s">
        <v>82</v>
      </c>
      <c r="D233" s="86">
        <f t="shared" si="88"/>
        <v>0</v>
      </c>
      <c r="E233" s="192"/>
      <c r="F233" s="192"/>
      <c r="G233" s="192"/>
      <c r="H233" s="192"/>
      <c r="I233" s="192"/>
      <c r="J233" s="192"/>
      <c r="K233" s="192"/>
      <c r="L233" s="192"/>
    </row>
    <row r="234" spans="1:12" ht="12.75">
      <c r="A234" s="84"/>
      <c r="B234" s="186"/>
      <c r="C234" s="78"/>
      <c r="D234" s="187"/>
      <c r="E234" s="187"/>
      <c r="F234" s="187"/>
      <c r="G234" s="187"/>
      <c r="H234" s="187"/>
      <c r="I234" s="187"/>
      <c r="J234" s="187"/>
      <c r="K234" s="187"/>
      <c r="L234" s="187"/>
    </row>
    <row r="235" spans="1:12" ht="25.5">
      <c r="A235" s="104"/>
      <c r="B235" s="185"/>
      <c r="C235" s="177" t="s">
        <v>165</v>
      </c>
      <c r="D235" s="81">
        <f>SUM(E235:L235)</f>
        <v>0</v>
      </c>
      <c r="E235" s="190">
        <f>SUM(E236)</f>
        <v>0</v>
      </c>
      <c r="F235" s="190">
        <f aca="true" t="shared" si="102" ref="F235:L235">SUM(F236)</f>
        <v>0</v>
      </c>
      <c r="G235" s="190">
        <f t="shared" si="102"/>
        <v>0</v>
      </c>
      <c r="H235" s="190">
        <f t="shared" si="102"/>
        <v>0</v>
      </c>
      <c r="I235" s="190">
        <f t="shared" si="102"/>
        <v>0</v>
      </c>
      <c r="J235" s="190">
        <f t="shared" si="102"/>
        <v>0</v>
      </c>
      <c r="K235" s="190">
        <f t="shared" si="102"/>
        <v>0</v>
      </c>
      <c r="L235" s="190">
        <f t="shared" si="102"/>
        <v>0</v>
      </c>
    </row>
    <row r="236" spans="1:12" ht="12.75">
      <c r="A236" s="84">
        <v>3</v>
      </c>
      <c r="B236" s="186"/>
      <c r="C236" s="78" t="s">
        <v>40</v>
      </c>
      <c r="D236" s="86">
        <f aca="true" t="shared" si="103" ref="D236:D251">SUM(E236:L236)</f>
        <v>0</v>
      </c>
      <c r="E236" s="189">
        <f>SUM(E237)</f>
        <v>0</v>
      </c>
      <c r="F236" s="189">
        <f aca="true" t="shared" si="104" ref="F236:L236">SUM(F237)</f>
        <v>0</v>
      </c>
      <c r="G236" s="189">
        <f t="shared" si="104"/>
        <v>0</v>
      </c>
      <c r="H236" s="189">
        <f t="shared" si="104"/>
        <v>0</v>
      </c>
      <c r="I236" s="189">
        <f t="shared" si="104"/>
        <v>0</v>
      </c>
      <c r="J236" s="189">
        <f t="shared" si="104"/>
        <v>0</v>
      </c>
      <c r="K236" s="189">
        <f t="shared" si="104"/>
        <v>0</v>
      </c>
      <c r="L236" s="189">
        <f t="shared" si="104"/>
        <v>0</v>
      </c>
    </row>
    <row r="237" spans="1:12" ht="12.75">
      <c r="A237" s="84">
        <v>32</v>
      </c>
      <c r="B237" s="186"/>
      <c r="C237" s="78" t="s">
        <v>24</v>
      </c>
      <c r="D237" s="86">
        <f t="shared" si="103"/>
        <v>0</v>
      </c>
      <c r="E237" s="189">
        <f>SUM(E248,E244,E241,E238)</f>
        <v>0</v>
      </c>
      <c r="F237" s="189">
        <f aca="true" t="shared" si="105" ref="F237:L237">SUM(F248,F244,F241,F238)</f>
        <v>0</v>
      </c>
      <c r="G237" s="189">
        <f t="shared" si="105"/>
        <v>0</v>
      </c>
      <c r="H237" s="189">
        <f t="shared" si="105"/>
        <v>0</v>
      </c>
      <c r="I237" s="189">
        <f t="shared" si="105"/>
        <v>0</v>
      </c>
      <c r="J237" s="189">
        <f t="shared" si="105"/>
        <v>0</v>
      </c>
      <c r="K237" s="189">
        <f t="shared" si="105"/>
        <v>0</v>
      </c>
      <c r="L237" s="189">
        <f t="shared" si="105"/>
        <v>0</v>
      </c>
    </row>
    <row r="238" spans="1:12" ht="12.75">
      <c r="A238" s="84">
        <v>321</v>
      </c>
      <c r="B238" s="186"/>
      <c r="C238" s="78" t="s">
        <v>25</v>
      </c>
      <c r="D238" s="86">
        <f t="shared" si="103"/>
        <v>0</v>
      </c>
      <c r="E238" s="189">
        <f>SUM(E239:E240)</f>
        <v>0</v>
      </c>
      <c r="F238" s="189">
        <f aca="true" t="shared" si="106" ref="F238:L238">SUM(F239:F240)</f>
        <v>0</v>
      </c>
      <c r="G238" s="189">
        <f t="shared" si="106"/>
        <v>0</v>
      </c>
      <c r="H238" s="189">
        <f t="shared" si="106"/>
        <v>0</v>
      </c>
      <c r="I238" s="189">
        <f t="shared" si="106"/>
        <v>0</v>
      </c>
      <c r="J238" s="189">
        <f t="shared" si="106"/>
        <v>0</v>
      </c>
      <c r="K238" s="189">
        <f t="shared" si="106"/>
        <v>0</v>
      </c>
      <c r="L238" s="189">
        <f t="shared" si="106"/>
        <v>0</v>
      </c>
    </row>
    <row r="239" spans="1:12" ht="12.75">
      <c r="A239" s="84">
        <v>3211</v>
      </c>
      <c r="B239" s="97">
        <v>837</v>
      </c>
      <c r="C239" s="78" t="s">
        <v>59</v>
      </c>
      <c r="D239" s="86">
        <f t="shared" si="103"/>
        <v>0</v>
      </c>
      <c r="E239" s="192"/>
      <c r="F239" s="192"/>
      <c r="G239" s="192"/>
      <c r="H239" s="192"/>
      <c r="I239" s="192"/>
      <c r="J239" s="192"/>
      <c r="K239" s="192"/>
      <c r="L239" s="192"/>
    </row>
    <row r="240" spans="1:12" ht="12.75">
      <c r="A240" s="84">
        <v>3213</v>
      </c>
      <c r="B240" s="97">
        <v>838</v>
      </c>
      <c r="C240" s="78" t="s">
        <v>60</v>
      </c>
      <c r="D240" s="86">
        <f t="shared" si="103"/>
        <v>0</v>
      </c>
      <c r="E240" s="192"/>
      <c r="F240" s="192"/>
      <c r="G240" s="192"/>
      <c r="H240" s="192"/>
      <c r="I240" s="192"/>
      <c r="J240" s="192"/>
      <c r="K240" s="192"/>
      <c r="L240" s="192"/>
    </row>
    <row r="241" spans="1:12" ht="12.75">
      <c r="A241" s="84">
        <v>322</v>
      </c>
      <c r="B241" s="97"/>
      <c r="C241" s="78" t="s">
        <v>26</v>
      </c>
      <c r="D241" s="86">
        <f t="shared" si="103"/>
        <v>0</v>
      </c>
      <c r="E241" s="189">
        <f>SUM(E242:E243)</f>
        <v>0</v>
      </c>
      <c r="F241" s="189">
        <f aca="true" t="shared" si="107" ref="F241:L241">SUM(F242:F243)</f>
        <v>0</v>
      </c>
      <c r="G241" s="189">
        <f t="shared" si="107"/>
        <v>0</v>
      </c>
      <c r="H241" s="189">
        <f t="shared" si="107"/>
        <v>0</v>
      </c>
      <c r="I241" s="189">
        <f t="shared" si="107"/>
        <v>0</v>
      </c>
      <c r="J241" s="189">
        <f t="shared" si="107"/>
        <v>0</v>
      </c>
      <c r="K241" s="189">
        <f t="shared" si="107"/>
        <v>0</v>
      </c>
      <c r="L241" s="189">
        <f t="shared" si="107"/>
        <v>0</v>
      </c>
    </row>
    <row r="242" spans="1:12" ht="25.5">
      <c r="A242" s="84">
        <v>3221</v>
      </c>
      <c r="B242" s="97">
        <v>839</v>
      </c>
      <c r="C242" s="78" t="s">
        <v>62</v>
      </c>
      <c r="D242" s="86">
        <f t="shared" si="103"/>
        <v>0</v>
      </c>
      <c r="E242" s="192"/>
      <c r="F242" s="192"/>
      <c r="G242" s="192"/>
      <c r="H242" s="192"/>
      <c r="I242" s="192"/>
      <c r="J242" s="192"/>
      <c r="K242" s="192"/>
      <c r="L242" s="192"/>
    </row>
    <row r="243" spans="1:12" ht="12.75">
      <c r="A243" s="84">
        <v>3225</v>
      </c>
      <c r="B243" s="97">
        <v>840</v>
      </c>
      <c r="C243" s="78" t="s">
        <v>66</v>
      </c>
      <c r="D243" s="86">
        <f t="shared" si="103"/>
        <v>0</v>
      </c>
      <c r="E243" s="192"/>
      <c r="F243" s="192"/>
      <c r="G243" s="192"/>
      <c r="H243" s="192"/>
      <c r="I243" s="192"/>
      <c r="J243" s="192"/>
      <c r="K243" s="192"/>
      <c r="L243" s="192"/>
    </row>
    <row r="244" spans="1:12" ht="12.75">
      <c r="A244" s="84">
        <v>323</v>
      </c>
      <c r="B244" s="97"/>
      <c r="C244" s="78" t="s">
        <v>27</v>
      </c>
      <c r="D244" s="86">
        <f t="shared" si="103"/>
        <v>0</v>
      </c>
      <c r="E244" s="189">
        <f>SUM(E245:E247)</f>
        <v>0</v>
      </c>
      <c r="F244" s="189">
        <f aca="true" t="shared" si="108" ref="F244:L244">SUM(F245:F247)</f>
        <v>0</v>
      </c>
      <c r="G244" s="189">
        <f t="shared" si="108"/>
        <v>0</v>
      </c>
      <c r="H244" s="189">
        <f t="shared" si="108"/>
        <v>0</v>
      </c>
      <c r="I244" s="189">
        <f t="shared" si="108"/>
        <v>0</v>
      </c>
      <c r="J244" s="189">
        <f t="shared" si="108"/>
        <v>0</v>
      </c>
      <c r="K244" s="189">
        <f t="shared" si="108"/>
        <v>0</v>
      </c>
      <c r="L244" s="189">
        <f t="shared" si="108"/>
        <v>0</v>
      </c>
    </row>
    <row r="245" spans="1:12" ht="12.75">
      <c r="A245" s="84">
        <v>3231</v>
      </c>
      <c r="B245" s="97">
        <v>841</v>
      </c>
      <c r="C245" s="78" t="s">
        <v>68</v>
      </c>
      <c r="D245" s="86">
        <f t="shared" si="103"/>
        <v>0</v>
      </c>
      <c r="E245" s="192"/>
      <c r="F245" s="192"/>
      <c r="G245" s="192"/>
      <c r="H245" s="192"/>
      <c r="I245" s="192"/>
      <c r="J245" s="192"/>
      <c r="K245" s="192"/>
      <c r="L245" s="192"/>
    </row>
    <row r="246" spans="1:12" ht="12.75">
      <c r="A246" s="84">
        <v>3237</v>
      </c>
      <c r="B246" s="97"/>
      <c r="C246" s="184" t="s">
        <v>166</v>
      </c>
      <c r="D246" s="86">
        <f t="shared" si="103"/>
        <v>0</v>
      </c>
      <c r="E246" s="192"/>
      <c r="F246" s="192"/>
      <c r="G246" s="192"/>
      <c r="H246" s="192"/>
      <c r="I246" s="192"/>
      <c r="J246" s="192"/>
      <c r="K246" s="192"/>
      <c r="L246" s="192"/>
    </row>
    <row r="247" spans="1:12" ht="12.75">
      <c r="A247" s="84">
        <v>3239</v>
      </c>
      <c r="B247" s="97">
        <v>842</v>
      </c>
      <c r="C247" s="78" t="s">
        <v>74</v>
      </c>
      <c r="D247" s="86">
        <f t="shared" si="103"/>
        <v>0</v>
      </c>
      <c r="E247" s="192"/>
      <c r="F247" s="192"/>
      <c r="G247" s="192"/>
      <c r="H247" s="192"/>
      <c r="I247" s="192"/>
      <c r="J247" s="192"/>
      <c r="K247" s="192"/>
      <c r="L247" s="192"/>
    </row>
    <row r="248" spans="1:12" ht="12.75">
      <c r="A248" s="84">
        <v>329</v>
      </c>
      <c r="B248" s="97"/>
      <c r="C248" s="78" t="s">
        <v>76</v>
      </c>
      <c r="D248" s="86">
        <f t="shared" si="103"/>
        <v>0</v>
      </c>
      <c r="E248" s="189">
        <f>SUM(E249:E251)</f>
        <v>0</v>
      </c>
      <c r="F248" s="189">
        <f aca="true" t="shared" si="109" ref="F248:L248">SUM(F249:F251)</f>
        <v>0</v>
      </c>
      <c r="G248" s="189">
        <f t="shared" si="109"/>
        <v>0</v>
      </c>
      <c r="H248" s="189">
        <f t="shared" si="109"/>
        <v>0</v>
      </c>
      <c r="I248" s="189">
        <f t="shared" si="109"/>
        <v>0</v>
      </c>
      <c r="J248" s="189">
        <f t="shared" si="109"/>
        <v>0</v>
      </c>
      <c r="K248" s="189">
        <f t="shared" si="109"/>
        <v>0</v>
      </c>
      <c r="L248" s="189">
        <f t="shared" si="109"/>
        <v>0</v>
      </c>
    </row>
    <row r="249" spans="1:12" ht="25.5">
      <c r="A249" s="84">
        <v>3291</v>
      </c>
      <c r="B249" s="97">
        <v>843</v>
      </c>
      <c r="C249" s="78" t="s">
        <v>163</v>
      </c>
      <c r="D249" s="86">
        <f t="shared" si="103"/>
        <v>0</v>
      </c>
      <c r="E249" s="192"/>
      <c r="F249" s="192"/>
      <c r="G249" s="192"/>
      <c r="H249" s="192"/>
      <c r="I249" s="192"/>
      <c r="J249" s="192"/>
      <c r="K249" s="192"/>
      <c r="L249" s="192"/>
    </row>
    <row r="250" spans="1:12" ht="12.75">
      <c r="A250" s="84">
        <v>3293</v>
      </c>
      <c r="B250" s="97">
        <v>844</v>
      </c>
      <c r="C250" s="78" t="s">
        <v>78</v>
      </c>
      <c r="D250" s="86">
        <f t="shared" si="103"/>
        <v>0</v>
      </c>
      <c r="E250" s="192"/>
      <c r="F250" s="192"/>
      <c r="G250" s="192"/>
      <c r="H250" s="192"/>
      <c r="I250" s="192"/>
      <c r="J250" s="192"/>
      <c r="K250" s="192"/>
      <c r="L250" s="192"/>
    </row>
    <row r="251" spans="1:12" ht="12.75">
      <c r="A251" s="84">
        <v>3299</v>
      </c>
      <c r="B251" s="97">
        <v>845</v>
      </c>
      <c r="C251" s="78" t="s">
        <v>76</v>
      </c>
      <c r="D251" s="86">
        <f t="shared" si="103"/>
        <v>0</v>
      </c>
      <c r="E251" s="192"/>
      <c r="F251" s="192"/>
      <c r="G251" s="192"/>
      <c r="H251" s="192"/>
      <c r="I251" s="192"/>
      <c r="J251" s="192"/>
      <c r="K251" s="192"/>
      <c r="L251" s="192"/>
    </row>
    <row r="252" spans="1:12" ht="12.75">
      <c r="A252" s="84"/>
      <c r="B252" s="186"/>
      <c r="C252" s="78"/>
      <c r="D252" s="187"/>
      <c r="E252" s="187"/>
      <c r="F252" s="187"/>
      <c r="G252" s="187"/>
      <c r="H252" s="187"/>
      <c r="I252" s="187"/>
      <c r="J252" s="187"/>
      <c r="K252" s="187"/>
      <c r="L252" s="187"/>
    </row>
    <row r="253" spans="1:12" ht="25.5">
      <c r="A253" s="104"/>
      <c r="B253" s="185"/>
      <c r="C253" s="177" t="s">
        <v>167</v>
      </c>
      <c r="D253" s="81">
        <f>SUM(E253:L253)</f>
        <v>0</v>
      </c>
      <c r="E253" s="190">
        <f>SUM(E254)</f>
        <v>0</v>
      </c>
      <c r="F253" s="190">
        <f aca="true" t="shared" si="110" ref="F253:L253">SUM(F254)</f>
        <v>0</v>
      </c>
      <c r="G253" s="190">
        <f t="shared" si="110"/>
        <v>0</v>
      </c>
      <c r="H253" s="190">
        <f t="shared" si="110"/>
        <v>0</v>
      </c>
      <c r="I253" s="190">
        <f t="shared" si="110"/>
        <v>0</v>
      </c>
      <c r="J253" s="190">
        <f t="shared" si="110"/>
        <v>0</v>
      </c>
      <c r="K253" s="190">
        <f t="shared" si="110"/>
        <v>0</v>
      </c>
      <c r="L253" s="190">
        <f t="shared" si="110"/>
        <v>0</v>
      </c>
    </row>
    <row r="254" spans="1:12" ht="12.75">
      <c r="A254" s="84">
        <v>3</v>
      </c>
      <c r="B254" s="186"/>
      <c r="C254" s="78" t="s">
        <v>40</v>
      </c>
      <c r="D254" s="86">
        <f aca="true" t="shared" si="111" ref="D254:D268">SUM(E254:L254)</f>
        <v>0</v>
      </c>
      <c r="E254" s="189">
        <f>SUM(E255)</f>
        <v>0</v>
      </c>
      <c r="F254" s="189">
        <f aca="true" t="shared" si="112" ref="F254:L254">SUM(F255)</f>
        <v>0</v>
      </c>
      <c r="G254" s="189">
        <f t="shared" si="112"/>
        <v>0</v>
      </c>
      <c r="H254" s="189">
        <f t="shared" si="112"/>
        <v>0</v>
      </c>
      <c r="I254" s="189">
        <f t="shared" si="112"/>
        <v>0</v>
      </c>
      <c r="J254" s="189">
        <f t="shared" si="112"/>
        <v>0</v>
      </c>
      <c r="K254" s="189">
        <f t="shared" si="112"/>
        <v>0</v>
      </c>
      <c r="L254" s="189">
        <f t="shared" si="112"/>
        <v>0</v>
      </c>
    </row>
    <row r="255" spans="1:12" ht="12.75">
      <c r="A255" s="84">
        <v>32</v>
      </c>
      <c r="B255" s="186"/>
      <c r="C255" s="78" t="s">
        <v>24</v>
      </c>
      <c r="D255" s="86">
        <f t="shared" si="111"/>
        <v>0</v>
      </c>
      <c r="E255" s="189">
        <f>SUM(E266,E264,E260,E258,E256)</f>
        <v>0</v>
      </c>
      <c r="F255" s="189">
        <f aca="true" t="shared" si="113" ref="F255:L255">SUM(F266,F264,F260,F258,F256)</f>
        <v>0</v>
      </c>
      <c r="G255" s="189">
        <f t="shared" si="113"/>
        <v>0</v>
      </c>
      <c r="H255" s="189">
        <f t="shared" si="113"/>
        <v>0</v>
      </c>
      <c r="I255" s="189">
        <f t="shared" si="113"/>
        <v>0</v>
      </c>
      <c r="J255" s="189">
        <f t="shared" si="113"/>
        <v>0</v>
      </c>
      <c r="K255" s="189">
        <f t="shared" si="113"/>
        <v>0</v>
      </c>
      <c r="L255" s="189">
        <f t="shared" si="113"/>
        <v>0</v>
      </c>
    </row>
    <row r="256" spans="1:12" ht="12.75">
      <c r="A256" s="84">
        <v>321</v>
      </c>
      <c r="B256" s="186"/>
      <c r="C256" s="78" t="s">
        <v>25</v>
      </c>
      <c r="D256" s="86">
        <f t="shared" si="111"/>
        <v>0</v>
      </c>
      <c r="E256" s="189">
        <f>SUM(E257)</f>
        <v>0</v>
      </c>
      <c r="F256" s="189">
        <f aca="true" t="shared" si="114" ref="F256:L256">SUM(F257)</f>
        <v>0</v>
      </c>
      <c r="G256" s="189">
        <f t="shared" si="114"/>
        <v>0</v>
      </c>
      <c r="H256" s="189">
        <f t="shared" si="114"/>
        <v>0</v>
      </c>
      <c r="I256" s="189">
        <f t="shared" si="114"/>
        <v>0</v>
      </c>
      <c r="J256" s="189">
        <f t="shared" si="114"/>
        <v>0</v>
      </c>
      <c r="K256" s="189">
        <f t="shared" si="114"/>
        <v>0</v>
      </c>
      <c r="L256" s="189">
        <f t="shared" si="114"/>
        <v>0</v>
      </c>
    </row>
    <row r="257" spans="1:12" ht="12.75">
      <c r="A257" s="84">
        <v>3211</v>
      </c>
      <c r="B257" s="97">
        <v>848</v>
      </c>
      <c r="C257" s="78" t="s">
        <v>59</v>
      </c>
      <c r="D257" s="86">
        <f t="shared" si="111"/>
        <v>0</v>
      </c>
      <c r="E257" s="192"/>
      <c r="F257" s="192"/>
      <c r="G257" s="192"/>
      <c r="H257" s="192"/>
      <c r="I257" s="192"/>
      <c r="J257" s="192"/>
      <c r="K257" s="192"/>
      <c r="L257" s="192"/>
    </row>
    <row r="258" spans="1:12" ht="12.75">
      <c r="A258" s="84">
        <v>322</v>
      </c>
      <c r="B258" s="97"/>
      <c r="C258" s="78" t="s">
        <v>26</v>
      </c>
      <c r="D258" s="86">
        <f t="shared" si="111"/>
        <v>0</v>
      </c>
      <c r="E258" s="189">
        <f>SUM(E259)</f>
        <v>0</v>
      </c>
      <c r="F258" s="189">
        <f aca="true" t="shared" si="115" ref="F258:L258">SUM(F259)</f>
        <v>0</v>
      </c>
      <c r="G258" s="189">
        <f t="shared" si="115"/>
        <v>0</v>
      </c>
      <c r="H258" s="189">
        <f t="shared" si="115"/>
        <v>0</v>
      </c>
      <c r="I258" s="189">
        <f t="shared" si="115"/>
        <v>0</v>
      </c>
      <c r="J258" s="189">
        <f t="shared" si="115"/>
        <v>0</v>
      </c>
      <c r="K258" s="189">
        <f t="shared" si="115"/>
        <v>0</v>
      </c>
      <c r="L258" s="189">
        <f t="shared" si="115"/>
        <v>0</v>
      </c>
    </row>
    <row r="259" spans="1:12" ht="25.5">
      <c r="A259" s="84">
        <v>3221</v>
      </c>
      <c r="B259" s="97">
        <v>849</v>
      </c>
      <c r="C259" s="78" t="s">
        <v>62</v>
      </c>
      <c r="D259" s="86">
        <f t="shared" si="111"/>
        <v>0</v>
      </c>
      <c r="E259" s="192"/>
      <c r="F259" s="192"/>
      <c r="G259" s="192"/>
      <c r="H259" s="192"/>
      <c r="I259" s="192"/>
      <c r="J259" s="192"/>
      <c r="K259" s="192"/>
      <c r="L259" s="192"/>
    </row>
    <row r="260" spans="1:12" ht="12.75">
      <c r="A260" s="84">
        <v>323</v>
      </c>
      <c r="B260" s="97"/>
      <c r="C260" s="78" t="s">
        <v>27</v>
      </c>
      <c r="D260" s="86">
        <f t="shared" si="111"/>
        <v>0</v>
      </c>
      <c r="E260" s="189">
        <f>SUM(E261:E263)</f>
        <v>0</v>
      </c>
      <c r="F260" s="189">
        <f aca="true" t="shared" si="116" ref="F260:L260">SUM(F261:F263)</f>
        <v>0</v>
      </c>
      <c r="G260" s="189">
        <f t="shared" si="116"/>
        <v>0</v>
      </c>
      <c r="H260" s="189">
        <f t="shared" si="116"/>
        <v>0</v>
      </c>
      <c r="I260" s="189">
        <f t="shared" si="116"/>
        <v>0</v>
      </c>
      <c r="J260" s="189">
        <f t="shared" si="116"/>
        <v>0</v>
      </c>
      <c r="K260" s="189">
        <f t="shared" si="116"/>
        <v>0</v>
      </c>
      <c r="L260" s="189">
        <f t="shared" si="116"/>
        <v>0</v>
      </c>
    </row>
    <row r="261" spans="1:12" ht="12.75">
      <c r="A261" s="84">
        <v>3231</v>
      </c>
      <c r="B261" s="97">
        <v>850</v>
      </c>
      <c r="C261" s="78" t="s">
        <v>68</v>
      </c>
      <c r="D261" s="86">
        <f t="shared" si="111"/>
        <v>0</v>
      </c>
      <c r="E261" s="192"/>
      <c r="F261" s="192"/>
      <c r="G261" s="192"/>
      <c r="H261" s="192"/>
      <c r="I261" s="192"/>
      <c r="J261" s="192"/>
      <c r="K261" s="192"/>
      <c r="L261" s="192"/>
    </row>
    <row r="262" spans="1:12" ht="12.75">
      <c r="A262" s="84">
        <v>3237</v>
      </c>
      <c r="B262" s="97">
        <v>851</v>
      </c>
      <c r="C262" s="78" t="s">
        <v>56</v>
      </c>
      <c r="D262" s="86">
        <f t="shared" si="111"/>
        <v>0</v>
      </c>
      <c r="E262" s="192"/>
      <c r="F262" s="192"/>
      <c r="G262" s="192"/>
      <c r="H262" s="192"/>
      <c r="I262" s="192"/>
      <c r="J262" s="192"/>
      <c r="K262" s="192"/>
      <c r="L262" s="192"/>
    </row>
    <row r="263" spans="1:12" ht="12.75">
      <c r="A263" s="84">
        <v>3239</v>
      </c>
      <c r="B263" s="97">
        <v>852</v>
      </c>
      <c r="C263" s="78" t="s">
        <v>74</v>
      </c>
      <c r="D263" s="86">
        <f t="shared" si="111"/>
        <v>0</v>
      </c>
      <c r="E263" s="192"/>
      <c r="F263" s="192"/>
      <c r="G263" s="192"/>
      <c r="H263" s="192"/>
      <c r="I263" s="192"/>
      <c r="J263" s="192"/>
      <c r="K263" s="192"/>
      <c r="L263" s="192"/>
    </row>
    <row r="264" spans="1:12" ht="25.5">
      <c r="A264" s="84">
        <v>324</v>
      </c>
      <c r="B264" s="97"/>
      <c r="C264" s="78" t="s">
        <v>75</v>
      </c>
      <c r="D264" s="86">
        <f t="shared" si="111"/>
        <v>0</v>
      </c>
      <c r="E264" s="189">
        <f>SUM(E265)</f>
        <v>0</v>
      </c>
      <c r="F264" s="189">
        <f aca="true" t="shared" si="117" ref="F264:L264">SUM(F265)</f>
        <v>0</v>
      </c>
      <c r="G264" s="189">
        <f t="shared" si="117"/>
        <v>0</v>
      </c>
      <c r="H264" s="189">
        <f t="shared" si="117"/>
        <v>0</v>
      </c>
      <c r="I264" s="189">
        <f t="shared" si="117"/>
        <v>0</v>
      </c>
      <c r="J264" s="189">
        <f t="shared" si="117"/>
        <v>0</v>
      </c>
      <c r="K264" s="189">
        <f t="shared" si="117"/>
        <v>0</v>
      </c>
      <c r="L264" s="189">
        <f t="shared" si="117"/>
        <v>0</v>
      </c>
    </row>
    <row r="265" spans="1:12" ht="25.5">
      <c r="A265" s="84">
        <v>3241</v>
      </c>
      <c r="B265" s="97">
        <v>853</v>
      </c>
      <c r="C265" s="78" t="s">
        <v>75</v>
      </c>
      <c r="D265" s="86">
        <f t="shared" si="111"/>
        <v>0</v>
      </c>
      <c r="E265" s="192"/>
      <c r="F265" s="192"/>
      <c r="G265" s="192"/>
      <c r="H265" s="192"/>
      <c r="I265" s="192"/>
      <c r="J265" s="192"/>
      <c r="K265" s="192"/>
      <c r="L265" s="192"/>
    </row>
    <row r="266" spans="1:12" ht="12.75">
      <c r="A266" s="84">
        <v>329</v>
      </c>
      <c r="B266" s="97"/>
      <c r="C266" s="78" t="s">
        <v>76</v>
      </c>
      <c r="D266" s="86">
        <f t="shared" si="111"/>
        <v>0</v>
      </c>
      <c r="E266" s="189">
        <f>SUM(E267:E268)</f>
        <v>0</v>
      </c>
      <c r="F266" s="189">
        <f aca="true" t="shared" si="118" ref="F266:L266">SUM(F267:F268)</f>
        <v>0</v>
      </c>
      <c r="G266" s="189">
        <f t="shared" si="118"/>
        <v>0</v>
      </c>
      <c r="H266" s="189">
        <f t="shared" si="118"/>
        <v>0</v>
      </c>
      <c r="I266" s="189">
        <f t="shared" si="118"/>
        <v>0</v>
      </c>
      <c r="J266" s="189">
        <f t="shared" si="118"/>
        <v>0</v>
      </c>
      <c r="K266" s="189">
        <f t="shared" si="118"/>
        <v>0</v>
      </c>
      <c r="L266" s="189">
        <f t="shared" si="118"/>
        <v>0</v>
      </c>
    </row>
    <row r="267" spans="1:12" ht="12.75">
      <c r="A267" s="84">
        <v>3293</v>
      </c>
      <c r="B267" s="97">
        <v>854</v>
      </c>
      <c r="C267" s="78" t="s">
        <v>78</v>
      </c>
      <c r="D267" s="86">
        <f t="shared" si="111"/>
        <v>0</v>
      </c>
      <c r="E267" s="192"/>
      <c r="F267" s="192"/>
      <c r="G267" s="192"/>
      <c r="H267" s="192"/>
      <c r="I267" s="192"/>
      <c r="J267" s="192"/>
      <c r="K267" s="192"/>
      <c r="L267" s="192"/>
    </row>
    <row r="268" spans="1:12" ht="12.75">
      <c r="A268" s="84">
        <v>3299</v>
      </c>
      <c r="B268" s="97">
        <v>855</v>
      </c>
      <c r="C268" s="78" t="s">
        <v>76</v>
      </c>
      <c r="D268" s="86">
        <f t="shared" si="111"/>
        <v>0</v>
      </c>
      <c r="E268" s="192"/>
      <c r="F268" s="192"/>
      <c r="G268" s="192"/>
      <c r="H268" s="192"/>
      <c r="I268" s="192"/>
      <c r="J268" s="192"/>
      <c r="K268" s="192"/>
      <c r="L268" s="192"/>
    </row>
    <row r="269" spans="1:12" ht="12.75">
      <c r="A269" s="84"/>
      <c r="B269" s="186"/>
      <c r="C269" s="78"/>
      <c r="D269" s="187"/>
      <c r="E269" s="187"/>
      <c r="F269" s="187"/>
      <c r="G269" s="187"/>
      <c r="H269" s="187"/>
      <c r="I269" s="187"/>
      <c r="J269" s="187"/>
      <c r="K269" s="187"/>
      <c r="L269" s="187"/>
    </row>
    <row r="270" spans="1:12" ht="16.5" customHeight="1">
      <c r="A270" s="104"/>
      <c r="B270" s="125"/>
      <c r="C270" s="191" t="s">
        <v>168</v>
      </c>
      <c r="D270" s="81">
        <f>SUM(E270:L270)</f>
        <v>32115.68</v>
      </c>
      <c r="E270" s="190">
        <f>SUM(E271)</f>
        <v>32115.68</v>
      </c>
      <c r="F270" s="190">
        <f aca="true" t="shared" si="119" ref="F270:L270">SUM(F271)</f>
        <v>0</v>
      </c>
      <c r="G270" s="190">
        <f t="shared" si="119"/>
        <v>0</v>
      </c>
      <c r="H270" s="190">
        <f t="shared" si="119"/>
        <v>0</v>
      </c>
      <c r="I270" s="190">
        <f t="shared" si="119"/>
        <v>0</v>
      </c>
      <c r="J270" s="190">
        <f t="shared" si="119"/>
        <v>0</v>
      </c>
      <c r="K270" s="190">
        <f t="shared" si="119"/>
        <v>0</v>
      </c>
      <c r="L270" s="190">
        <f t="shared" si="119"/>
        <v>0</v>
      </c>
    </row>
    <row r="271" spans="1:12" ht="12.75">
      <c r="A271" s="84">
        <v>3</v>
      </c>
      <c r="B271" s="186"/>
      <c r="C271" s="78" t="s">
        <v>40</v>
      </c>
      <c r="D271" s="86">
        <f aca="true" t="shared" si="120" ref="D271:D284">SUM(E271:L271)</f>
        <v>32115.68</v>
      </c>
      <c r="E271" s="189">
        <f>SUM(E272)</f>
        <v>32115.68</v>
      </c>
      <c r="F271" s="189">
        <f aca="true" t="shared" si="121" ref="F271:L271">SUM(F272)</f>
        <v>0</v>
      </c>
      <c r="G271" s="189">
        <f t="shared" si="121"/>
        <v>0</v>
      </c>
      <c r="H271" s="189">
        <f t="shared" si="121"/>
        <v>0</v>
      </c>
      <c r="I271" s="189">
        <f t="shared" si="121"/>
        <v>0</v>
      </c>
      <c r="J271" s="189">
        <f t="shared" si="121"/>
        <v>0</v>
      </c>
      <c r="K271" s="189">
        <f t="shared" si="121"/>
        <v>0</v>
      </c>
      <c r="L271" s="189">
        <f t="shared" si="121"/>
        <v>0</v>
      </c>
    </row>
    <row r="272" spans="1:12" ht="12.75">
      <c r="A272" s="84">
        <v>32</v>
      </c>
      <c r="B272" s="186"/>
      <c r="C272" s="78" t="s">
        <v>24</v>
      </c>
      <c r="D272" s="86">
        <f t="shared" si="120"/>
        <v>32115.68</v>
      </c>
      <c r="E272" s="189">
        <f>SUM(E273,E275,E277,E282)</f>
        <v>32115.68</v>
      </c>
      <c r="F272" s="189">
        <f aca="true" t="shared" si="122" ref="F272:L272">SUM(F282,F277)</f>
        <v>0</v>
      </c>
      <c r="G272" s="189">
        <f t="shared" si="122"/>
        <v>0</v>
      </c>
      <c r="H272" s="189">
        <f t="shared" si="122"/>
        <v>0</v>
      </c>
      <c r="I272" s="189">
        <f t="shared" si="122"/>
        <v>0</v>
      </c>
      <c r="J272" s="189">
        <f t="shared" si="122"/>
        <v>0</v>
      </c>
      <c r="K272" s="189">
        <f t="shared" si="122"/>
        <v>0</v>
      </c>
      <c r="L272" s="189">
        <f t="shared" si="122"/>
        <v>0</v>
      </c>
    </row>
    <row r="273" spans="1:12" ht="12.75">
      <c r="A273" s="84">
        <v>321</v>
      </c>
      <c r="B273" s="186"/>
      <c r="C273" s="78" t="s">
        <v>173</v>
      </c>
      <c r="D273" s="86">
        <f>SUM(D273)</f>
        <v>0</v>
      </c>
      <c r="E273" s="189">
        <f>SUM(E274)</f>
        <v>1384</v>
      </c>
      <c r="F273" s="189"/>
      <c r="G273" s="189"/>
      <c r="H273" s="189"/>
      <c r="I273" s="189"/>
      <c r="J273" s="189"/>
      <c r="K273" s="189"/>
      <c r="L273" s="189"/>
    </row>
    <row r="274" spans="1:12" ht="12.75">
      <c r="A274" s="84">
        <v>3211</v>
      </c>
      <c r="B274" s="186"/>
      <c r="C274" s="78" t="s">
        <v>59</v>
      </c>
      <c r="D274" s="86"/>
      <c r="E274" s="192">
        <v>1384</v>
      </c>
      <c r="F274" s="189"/>
      <c r="G274" s="189"/>
      <c r="H274" s="189"/>
      <c r="I274" s="189"/>
      <c r="J274" s="189"/>
      <c r="K274" s="189"/>
      <c r="L274" s="189"/>
    </row>
    <row r="275" spans="1:12" ht="12.75">
      <c r="A275" s="84">
        <v>322</v>
      </c>
      <c r="B275" s="186"/>
      <c r="C275" s="78" t="s">
        <v>26</v>
      </c>
      <c r="D275" s="86"/>
      <c r="E275" s="195">
        <f>SUM(E276)</f>
        <v>3500</v>
      </c>
      <c r="F275" s="189"/>
      <c r="G275" s="189"/>
      <c r="H275" s="189"/>
      <c r="I275" s="189"/>
      <c r="J275" s="189"/>
      <c r="K275" s="189"/>
      <c r="L275" s="189"/>
    </row>
    <row r="276" spans="1:12" ht="12.75">
      <c r="A276" s="84">
        <v>3221</v>
      </c>
      <c r="B276" s="186"/>
      <c r="C276" s="78" t="s">
        <v>174</v>
      </c>
      <c r="D276" s="86"/>
      <c r="E276" s="192">
        <v>3500</v>
      </c>
      <c r="F276" s="189"/>
      <c r="G276" s="189"/>
      <c r="H276" s="189"/>
      <c r="I276" s="189"/>
      <c r="J276" s="189"/>
      <c r="K276" s="189"/>
      <c r="L276" s="189"/>
    </row>
    <row r="277" spans="1:12" ht="12.75">
      <c r="A277" s="84">
        <v>323</v>
      </c>
      <c r="B277" s="97"/>
      <c r="C277" s="78" t="s">
        <v>27</v>
      </c>
      <c r="D277" s="86">
        <f t="shared" si="120"/>
        <v>19115.68</v>
      </c>
      <c r="E277" s="189">
        <f>SUM(E278:E281)</f>
        <v>19115.68</v>
      </c>
      <c r="F277" s="189">
        <f aca="true" t="shared" si="123" ref="F277:L277">SUM(F278:F280)</f>
        <v>0</v>
      </c>
      <c r="G277" s="189">
        <f t="shared" si="123"/>
        <v>0</v>
      </c>
      <c r="H277" s="189">
        <f t="shared" si="123"/>
        <v>0</v>
      </c>
      <c r="I277" s="189">
        <f t="shared" si="123"/>
        <v>0</v>
      </c>
      <c r="J277" s="189">
        <f t="shared" si="123"/>
        <v>0</v>
      </c>
      <c r="K277" s="189">
        <f t="shared" si="123"/>
        <v>0</v>
      </c>
      <c r="L277" s="189">
        <f t="shared" si="123"/>
        <v>0</v>
      </c>
    </row>
    <row r="278" spans="1:12" ht="12.75">
      <c r="A278" s="84">
        <v>3231</v>
      </c>
      <c r="B278" s="97">
        <v>858</v>
      </c>
      <c r="C278" s="78" t="s">
        <v>68</v>
      </c>
      <c r="D278" s="86">
        <f t="shared" si="120"/>
        <v>10000</v>
      </c>
      <c r="E278" s="192">
        <v>10000</v>
      </c>
      <c r="F278" s="188"/>
      <c r="G278" s="188"/>
      <c r="H278" s="188"/>
      <c r="I278" s="188"/>
      <c r="J278" s="188"/>
      <c r="K278" s="188"/>
      <c r="L278" s="188"/>
    </row>
    <row r="279" spans="1:12" ht="14.25" customHeight="1">
      <c r="A279" s="84">
        <v>3232</v>
      </c>
      <c r="B279" s="97">
        <v>859</v>
      </c>
      <c r="C279" s="78" t="s">
        <v>55</v>
      </c>
      <c r="D279" s="86">
        <f t="shared" si="120"/>
        <v>0</v>
      </c>
      <c r="E279" s="188"/>
      <c r="F279" s="188"/>
      <c r="G279" s="188"/>
      <c r="H279" s="188"/>
      <c r="I279" s="188"/>
      <c r="J279" s="188"/>
      <c r="K279" s="188"/>
      <c r="L279" s="188"/>
    </row>
    <row r="280" spans="1:12" ht="12.75">
      <c r="A280" s="84">
        <v>3237</v>
      </c>
      <c r="B280" s="97">
        <v>860</v>
      </c>
      <c r="C280" s="78" t="s">
        <v>56</v>
      </c>
      <c r="D280" s="86">
        <f t="shared" si="120"/>
        <v>6115.68</v>
      </c>
      <c r="E280" s="192">
        <v>6115.68</v>
      </c>
      <c r="F280" s="188"/>
      <c r="G280" s="188"/>
      <c r="H280" s="188"/>
      <c r="I280" s="188"/>
      <c r="J280" s="188"/>
      <c r="K280" s="188"/>
      <c r="L280" s="188"/>
    </row>
    <row r="281" spans="1:12" ht="12.75">
      <c r="A281" s="84">
        <v>3239</v>
      </c>
      <c r="B281" s="97"/>
      <c r="C281" s="78" t="s">
        <v>74</v>
      </c>
      <c r="D281" s="86">
        <f t="shared" si="120"/>
        <v>3000</v>
      </c>
      <c r="E281" s="192">
        <v>3000</v>
      </c>
      <c r="F281" s="188"/>
      <c r="G281" s="188"/>
      <c r="H281" s="188"/>
      <c r="I281" s="188"/>
      <c r="J281" s="188"/>
      <c r="K281" s="188"/>
      <c r="L281" s="188"/>
    </row>
    <row r="282" spans="1:12" ht="12.75">
      <c r="A282" s="84">
        <v>329</v>
      </c>
      <c r="B282" s="97"/>
      <c r="C282" s="78" t="s">
        <v>76</v>
      </c>
      <c r="D282" s="86">
        <f t="shared" si="120"/>
        <v>8116</v>
      </c>
      <c r="E282" s="189">
        <f>SUM(E284,E283)</f>
        <v>8116</v>
      </c>
      <c r="F282" s="189">
        <f aca="true" t="shared" si="124" ref="F282:L282">SUM(F284)</f>
        <v>0</v>
      </c>
      <c r="G282" s="189">
        <f t="shared" si="124"/>
        <v>0</v>
      </c>
      <c r="H282" s="189">
        <f t="shared" si="124"/>
        <v>0</v>
      </c>
      <c r="I282" s="189">
        <f t="shared" si="124"/>
        <v>0</v>
      </c>
      <c r="J282" s="189">
        <f t="shared" si="124"/>
        <v>0</v>
      </c>
      <c r="K282" s="189">
        <f t="shared" si="124"/>
        <v>0</v>
      </c>
      <c r="L282" s="189">
        <f t="shared" si="124"/>
        <v>0</v>
      </c>
    </row>
    <row r="283" spans="1:12" ht="12.75">
      <c r="A283" s="84">
        <v>3293</v>
      </c>
      <c r="B283" s="97"/>
      <c r="C283" s="78" t="s">
        <v>78</v>
      </c>
      <c r="D283" s="86">
        <f>SUM(E283)</f>
        <v>3500</v>
      </c>
      <c r="E283" s="192">
        <v>3500</v>
      </c>
      <c r="F283" s="189"/>
      <c r="G283" s="189"/>
      <c r="H283" s="189"/>
      <c r="I283" s="189"/>
      <c r="J283" s="189"/>
      <c r="K283" s="189"/>
      <c r="L283" s="189"/>
    </row>
    <row r="284" spans="1:12" ht="12.75">
      <c r="A284" s="84">
        <v>3299</v>
      </c>
      <c r="B284" s="97">
        <v>861</v>
      </c>
      <c r="C284" s="78" t="s">
        <v>76</v>
      </c>
      <c r="D284" s="86">
        <f t="shared" si="120"/>
        <v>4616</v>
      </c>
      <c r="E284" s="192">
        <v>4616</v>
      </c>
      <c r="F284" s="188"/>
      <c r="G284" s="188"/>
      <c r="H284" s="188"/>
      <c r="I284" s="188"/>
      <c r="J284" s="188"/>
      <c r="K284" s="188"/>
      <c r="L284" s="188"/>
    </row>
    <row r="285" spans="1:12" ht="12.75">
      <c r="A285" s="84"/>
      <c r="B285" s="186"/>
      <c r="C285" s="78"/>
      <c r="D285" s="187"/>
      <c r="E285" s="187"/>
      <c r="F285" s="187"/>
      <c r="G285" s="187"/>
      <c r="H285" s="187"/>
      <c r="I285" s="187"/>
      <c r="J285" s="187"/>
      <c r="K285" s="187"/>
      <c r="L285" s="187"/>
    </row>
    <row r="286" spans="1:12" ht="38.25">
      <c r="A286" s="83" t="s">
        <v>138</v>
      </c>
      <c r="B286" s="125"/>
      <c r="C286" s="71" t="s">
        <v>130</v>
      </c>
      <c r="D286" s="81">
        <f>SUM(E286:L286)</f>
        <v>1101</v>
      </c>
      <c r="E286" s="81">
        <f aca="true" t="shared" si="125" ref="E286:L289">SUM(E287)</f>
        <v>1101</v>
      </c>
      <c r="F286" s="81">
        <f t="shared" si="125"/>
        <v>0</v>
      </c>
      <c r="G286" s="81">
        <f t="shared" si="125"/>
        <v>0</v>
      </c>
      <c r="H286" s="81">
        <f t="shared" si="125"/>
        <v>0</v>
      </c>
      <c r="I286" s="81">
        <f t="shared" si="125"/>
        <v>0</v>
      </c>
      <c r="J286" s="81">
        <f t="shared" si="125"/>
        <v>0</v>
      </c>
      <c r="K286" s="81">
        <f t="shared" si="125"/>
        <v>0</v>
      </c>
      <c r="L286" s="81">
        <f t="shared" si="125"/>
        <v>0</v>
      </c>
    </row>
    <row r="287" spans="1:12" ht="12.75">
      <c r="A287" s="84">
        <v>4</v>
      </c>
      <c r="B287" s="102"/>
      <c r="C287" s="78" t="s">
        <v>29</v>
      </c>
      <c r="D287" s="79">
        <f>SUM(E287:L287)</f>
        <v>1101</v>
      </c>
      <c r="E287" s="79">
        <f t="shared" si="125"/>
        <v>1101</v>
      </c>
      <c r="F287" s="79">
        <f t="shared" si="125"/>
        <v>0</v>
      </c>
      <c r="G287" s="79">
        <f t="shared" si="125"/>
        <v>0</v>
      </c>
      <c r="H287" s="79">
        <f t="shared" si="125"/>
        <v>0</v>
      </c>
      <c r="I287" s="79">
        <f t="shared" si="125"/>
        <v>0</v>
      </c>
      <c r="J287" s="79">
        <f t="shared" si="125"/>
        <v>0</v>
      </c>
      <c r="K287" s="79">
        <f t="shared" si="125"/>
        <v>0</v>
      </c>
      <c r="L287" s="79">
        <f t="shared" si="125"/>
        <v>0</v>
      </c>
    </row>
    <row r="288" spans="1:13" ht="25.5">
      <c r="A288" s="84">
        <v>42</v>
      </c>
      <c r="B288" s="102"/>
      <c r="C288" s="78" t="s">
        <v>42</v>
      </c>
      <c r="D288" s="79">
        <f>SUM(E288:L288)</f>
        <v>1101</v>
      </c>
      <c r="E288" s="79">
        <f aca="true" t="shared" si="126" ref="E288:L288">SUM(E289)</f>
        <v>1101</v>
      </c>
      <c r="F288" s="79">
        <f t="shared" si="126"/>
        <v>0</v>
      </c>
      <c r="G288" s="79">
        <f t="shared" si="126"/>
        <v>0</v>
      </c>
      <c r="H288" s="79">
        <f t="shared" si="126"/>
        <v>0</v>
      </c>
      <c r="I288" s="79">
        <f t="shared" si="126"/>
        <v>0</v>
      </c>
      <c r="J288" s="79">
        <f t="shared" si="126"/>
        <v>0</v>
      </c>
      <c r="K288" s="79">
        <f t="shared" si="126"/>
        <v>0</v>
      </c>
      <c r="L288" s="79">
        <f t="shared" si="126"/>
        <v>0</v>
      </c>
      <c r="M288" s="1">
        <v>0</v>
      </c>
    </row>
    <row r="289" spans="1:12" ht="25.5">
      <c r="A289" s="84">
        <v>424</v>
      </c>
      <c r="B289" s="102"/>
      <c r="C289" s="78" t="s">
        <v>109</v>
      </c>
      <c r="D289" s="79">
        <f>SUM(E289:L289)</f>
        <v>1101</v>
      </c>
      <c r="E289" s="79">
        <v>1101</v>
      </c>
      <c r="F289" s="79">
        <f t="shared" si="125"/>
        <v>0</v>
      </c>
      <c r="G289" s="79">
        <f t="shared" si="125"/>
        <v>0</v>
      </c>
      <c r="H289" s="79">
        <f t="shared" si="125"/>
        <v>0</v>
      </c>
      <c r="I289" s="79">
        <f t="shared" si="125"/>
        <v>0</v>
      </c>
      <c r="J289" s="79">
        <f t="shared" si="125"/>
        <v>0</v>
      </c>
      <c r="K289" s="79">
        <f t="shared" si="125"/>
        <v>0</v>
      </c>
      <c r="L289" s="79">
        <f t="shared" si="125"/>
        <v>0</v>
      </c>
    </row>
    <row r="290" spans="1:12" ht="12.75">
      <c r="A290" s="84">
        <v>4241</v>
      </c>
      <c r="B290" s="103">
        <v>864</v>
      </c>
      <c r="C290" s="78" t="s">
        <v>110</v>
      </c>
      <c r="D290" s="79">
        <f>SUM(E290:L290)</f>
        <v>0</v>
      </c>
      <c r="E290" s="119"/>
      <c r="F290" s="119"/>
      <c r="G290" s="124"/>
      <c r="H290" s="124"/>
      <c r="I290" s="124"/>
      <c r="J290" s="124"/>
      <c r="K290" s="124"/>
      <c r="L290" s="124"/>
    </row>
    <row r="291" spans="1:12" ht="12.75">
      <c r="A291" s="84"/>
      <c r="B291" s="103"/>
      <c r="C291" s="78"/>
      <c r="D291" s="79"/>
      <c r="E291" s="86"/>
      <c r="F291" s="86"/>
      <c r="G291" s="106"/>
      <c r="H291" s="106"/>
      <c r="I291" s="106"/>
      <c r="J291" s="106"/>
      <c r="K291" s="106"/>
      <c r="L291" s="106"/>
    </row>
    <row r="292" spans="1:12" ht="38.25">
      <c r="A292" s="104"/>
      <c r="B292" s="176"/>
      <c r="C292" s="177" t="s">
        <v>169</v>
      </c>
      <c r="D292" s="81">
        <f>SUM(E292:L292)</f>
        <v>0</v>
      </c>
      <c r="E292" s="194">
        <f>SUM(E293)</f>
        <v>0</v>
      </c>
      <c r="F292" s="194">
        <f aca="true" t="shared" si="127" ref="F292:L292">SUM(F293)</f>
        <v>0</v>
      </c>
      <c r="G292" s="194">
        <f t="shared" si="127"/>
        <v>0</v>
      </c>
      <c r="H292" s="194">
        <f t="shared" si="127"/>
        <v>0</v>
      </c>
      <c r="I292" s="194">
        <f t="shared" si="127"/>
        <v>0</v>
      </c>
      <c r="J292" s="194">
        <f t="shared" si="127"/>
        <v>0</v>
      </c>
      <c r="K292" s="194">
        <f t="shared" si="127"/>
        <v>0</v>
      </c>
      <c r="L292" s="194">
        <f t="shared" si="127"/>
        <v>0</v>
      </c>
    </row>
    <row r="293" spans="1:12" ht="12.75">
      <c r="A293" s="84">
        <v>3</v>
      </c>
      <c r="B293" s="103"/>
      <c r="C293" s="78" t="s">
        <v>40</v>
      </c>
      <c r="D293" s="79">
        <f>SUM(E293:L293)</f>
        <v>0</v>
      </c>
      <c r="E293" s="86">
        <f>SUM(E294)</f>
        <v>0</v>
      </c>
      <c r="F293" s="86">
        <f aca="true" t="shared" si="128" ref="F293:L293">SUM(F294)</f>
        <v>0</v>
      </c>
      <c r="G293" s="86">
        <f t="shared" si="128"/>
        <v>0</v>
      </c>
      <c r="H293" s="86">
        <f t="shared" si="128"/>
        <v>0</v>
      </c>
      <c r="I293" s="86">
        <f t="shared" si="128"/>
        <v>0</v>
      </c>
      <c r="J293" s="86">
        <f t="shared" si="128"/>
        <v>0</v>
      </c>
      <c r="K293" s="86">
        <f t="shared" si="128"/>
        <v>0</v>
      </c>
      <c r="L293" s="86">
        <f t="shared" si="128"/>
        <v>0</v>
      </c>
    </row>
    <row r="294" spans="1:12" ht="12.75">
      <c r="A294" s="84">
        <v>32</v>
      </c>
      <c r="B294" s="103"/>
      <c r="C294" s="78" t="s">
        <v>24</v>
      </c>
      <c r="D294" s="79">
        <f>SUM(E294:L294)</f>
        <v>0</v>
      </c>
      <c r="E294" s="86">
        <f>SUM(E295)</f>
        <v>0</v>
      </c>
      <c r="F294" s="86">
        <f aca="true" t="shared" si="129" ref="F294:L294">SUM(F295)</f>
        <v>0</v>
      </c>
      <c r="G294" s="86">
        <f t="shared" si="129"/>
        <v>0</v>
      </c>
      <c r="H294" s="86">
        <f t="shared" si="129"/>
        <v>0</v>
      </c>
      <c r="I294" s="86">
        <f t="shared" si="129"/>
        <v>0</v>
      </c>
      <c r="J294" s="86">
        <f t="shared" si="129"/>
        <v>0</v>
      </c>
      <c r="K294" s="86">
        <f t="shared" si="129"/>
        <v>0</v>
      </c>
      <c r="L294" s="86">
        <f t="shared" si="129"/>
        <v>0</v>
      </c>
    </row>
    <row r="295" spans="1:12" ht="12.75">
      <c r="A295" s="84">
        <v>322</v>
      </c>
      <c r="B295" s="103"/>
      <c r="C295" s="78" t="s">
        <v>26</v>
      </c>
      <c r="D295" s="79">
        <f>SUM(E295:L295)</f>
        <v>0</v>
      </c>
      <c r="E295" s="86">
        <f>SUM(E296)</f>
        <v>0</v>
      </c>
      <c r="F295" s="86">
        <f aca="true" t="shared" si="130" ref="F295:L295">SUM(F296)</f>
        <v>0</v>
      </c>
      <c r="G295" s="86">
        <f t="shared" si="130"/>
        <v>0</v>
      </c>
      <c r="H295" s="86">
        <f t="shared" si="130"/>
        <v>0</v>
      </c>
      <c r="I295" s="86">
        <f t="shared" si="130"/>
        <v>0</v>
      </c>
      <c r="J295" s="86">
        <f t="shared" si="130"/>
        <v>0</v>
      </c>
      <c r="K295" s="86">
        <f t="shared" si="130"/>
        <v>0</v>
      </c>
      <c r="L295" s="86">
        <f t="shared" si="130"/>
        <v>0</v>
      </c>
    </row>
    <row r="296" spans="1:12" ht="25.5">
      <c r="A296" s="84">
        <v>3221</v>
      </c>
      <c r="B296" s="103"/>
      <c r="C296" s="78" t="s">
        <v>62</v>
      </c>
      <c r="D296" s="79">
        <f>SUM(E296:L296)</f>
        <v>0</v>
      </c>
      <c r="E296" s="130"/>
      <c r="F296" s="130"/>
      <c r="G296" s="193"/>
      <c r="H296" s="193"/>
      <c r="I296" s="193"/>
      <c r="J296" s="193"/>
      <c r="K296" s="193"/>
      <c r="L296" s="193"/>
    </row>
    <row r="297" spans="1:12" ht="12.75">
      <c r="A297" s="84"/>
      <c r="B297" s="102"/>
      <c r="C297" s="78"/>
      <c r="D297" s="79"/>
      <c r="E297" s="79"/>
      <c r="F297" s="79"/>
      <c r="G297" s="106"/>
      <c r="H297" s="106"/>
      <c r="I297" s="106"/>
      <c r="J297" s="106"/>
      <c r="K297" s="106"/>
      <c r="L297" s="106"/>
    </row>
    <row r="298" spans="1:12" ht="16.5" customHeight="1">
      <c r="A298" s="104" t="s">
        <v>139</v>
      </c>
      <c r="B298" s="125"/>
      <c r="C298" s="71" t="s">
        <v>131</v>
      </c>
      <c r="D298" s="81">
        <f aca="true" t="shared" si="131" ref="D298:D305">SUM(E298:L298)</f>
        <v>0</v>
      </c>
      <c r="E298" s="81">
        <f aca="true" t="shared" si="132" ref="E298:L298">SUM(E299)</f>
        <v>0</v>
      </c>
      <c r="F298" s="81">
        <f t="shared" si="132"/>
        <v>0</v>
      </c>
      <c r="G298" s="81">
        <f t="shared" si="132"/>
        <v>0</v>
      </c>
      <c r="H298" s="81">
        <f t="shared" si="132"/>
        <v>0</v>
      </c>
      <c r="I298" s="81">
        <f t="shared" si="132"/>
        <v>0</v>
      </c>
      <c r="J298" s="81">
        <f t="shared" si="132"/>
        <v>0</v>
      </c>
      <c r="K298" s="81">
        <f t="shared" si="132"/>
        <v>0</v>
      </c>
      <c r="L298" s="81">
        <f t="shared" si="132"/>
        <v>0</v>
      </c>
    </row>
    <row r="299" spans="1:12" ht="12.75">
      <c r="A299" s="84">
        <v>3</v>
      </c>
      <c r="B299" s="102"/>
      <c r="C299" s="78" t="s">
        <v>40</v>
      </c>
      <c r="D299" s="79">
        <f t="shared" si="131"/>
        <v>0</v>
      </c>
      <c r="E299" s="79">
        <f aca="true" t="shared" si="133" ref="E299:L299">SUM(E300,E303)</f>
        <v>0</v>
      </c>
      <c r="F299" s="79">
        <f>SUM(F300,F303)</f>
        <v>0</v>
      </c>
      <c r="G299" s="79">
        <f t="shared" si="133"/>
        <v>0</v>
      </c>
      <c r="H299" s="79">
        <f t="shared" si="133"/>
        <v>0</v>
      </c>
      <c r="I299" s="79">
        <f t="shared" si="133"/>
        <v>0</v>
      </c>
      <c r="J299" s="79">
        <f t="shared" si="133"/>
        <v>0</v>
      </c>
      <c r="K299" s="79">
        <f t="shared" si="133"/>
        <v>0</v>
      </c>
      <c r="L299" s="79">
        <f t="shared" si="133"/>
        <v>0</v>
      </c>
    </row>
    <row r="300" spans="1:12" ht="12.75">
      <c r="A300" s="84">
        <v>32</v>
      </c>
      <c r="B300" s="102"/>
      <c r="C300" s="78" t="s">
        <v>24</v>
      </c>
      <c r="D300" s="79">
        <f t="shared" si="131"/>
        <v>0</v>
      </c>
      <c r="E300" s="79">
        <f aca="true" t="shared" si="134" ref="E300:L304">SUM(E301)</f>
        <v>0</v>
      </c>
      <c r="F300" s="79">
        <f t="shared" si="134"/>
        <v>0</v>
      </c>
      <c r="G300" s="79">
        <f t="shared" si="134"/>
        <v>0</v>
      </c>
      <c r="H300" s="79">
        <f t="shared" si="134"/>
        <v>0</v>
      </c>
      <c r="I300" s="79">
        <f t="shared" si="134"/>
        <v>0</v>
      </c>
      <c r="J300" s="79">
        <f t="shared" si="134"/>
        <v>0</v>
      </c>
      <c r="K300" s="79">
        <f t="shared" si="134"/>
        <v>0</v>
      </c>
      <c r="L300" s="79">
        <f t="shared" si="134"/>
        <v>0</v>
      </c>
    </row>
    <row r="301" spans="1:12" ht="12.75">
      <c r="A301" s="84">
        <v>322</v>
      </c>
      <c r="B301" s="102"/>
      <c r="C301" s="78" t="s">
        <v>26</v>
      </c>
      <c r="D301" s="79">
        <f t="shared" si="131"/>
        <v>0</v>
      </c>
      <c r="E301" s="79">
        <f t="shared" si="134"/>
        <v>0</v>
      </c>
      <c r="F301" s="79">
        <f t="shared" si="134"/>
        <v>0</v>
      </c>
      <c r="G301" s="79">
        <f t="shared" si="134"/>
        <v>0</v>
      </c>
      <c r="H301" s="79">
        <f t="shared" si="134"/>
        <v>0</v>
      </c>
      <c r="I301" s="79">
        <f t="shared" si="134"/>
        <v>0</v>
      </c>
      <c r="J301" s="79">
        <f t="shared" si="134"/>
        <v>0</v>
      </c>
      <c r="K301" s="79">
        <f t="shared" si="134"/>
        <v>0</v>
      </c>
      <c r="L301" s="79">
        <f t="shared" si="134"/>
        <v>0</v>
      </c>
    </row>
    <row r="302" spans="1:12" ht="12.75">
      <c r="A302" s="84">
        <v>3222</v>
      </c>
      <c r="B302" s="103">
        <v>869</v>
      </c>
      <c r="C302" s="78" t="s">
        <v>63</v>
      </c>
      <c r="D302" s="79">
        <f t="shared" si="131"/>
        <v>0</v>
      </c>
      <c r="E302" s="119"/>
      <c r="F302" s="119"/>
      <c r="G302" s="124"/>
      <c r="H302" s="124"/>
      <c r="I302" s="124"/>
      <c r="J302" s="124"/>
      <c r="K302" s="124"/>
      <c r="L302" s="124"/>
    </row>
    <row r="303" spans="1:12" ht="25.5">
      <c r="A303" s="84">
        <v>36</v>
      </c>
      <c r="B303" s="102"/>
      <c r="C303" s="78" t="s">
        <v>120</v>
      </c>
      <c r="D303" s="79">
        <f t="shared" si="131"/>
        <v>0</v>
      </c>
      <c r="E303" s="79">
        <f t="shared" si="134"/>
        <v>0</v>
      </c>
      <c r="F303" s="79">
        <f t="shared" si="134"/>
        <v>0</v>
      </c>
      <c r="G303" s="79">
        <f t="shared" si="134"/>
        <v>0</v>
      </c>
      <c r="H303" s="79">
        <f t="shared" si="134"/>
        <v>0</v>
      </c>
      <c r="I303" s="79">
        <f t="shared" si="134"/>
        <v>0</v>
      </c>
      <c r="J303" s="79">
        <f t="shared" si="134"/>
        <v>0</v>
      </c>
      <c r="K303" s="79">
        <f t="shared" si="134"/>
        <v>0</v>
      </c>
      <c r="L303" s="79">
        <f t="shared" si="134"/>
        <v>0</v>
      </c>
    </row>
    <row r="304" spans="1:12" ht="25.5">
      <c r="A304" s="84">
        <v>366</v>
      </c>
      <c r="B304" s="102"/>
      <c r="C304" s="78" t="s">
        <v>121</v>
      </c>
      <c r="D304" s="79">
        <f t="shared" si="131"/>
        <v>0</v>
      </c>
      <c r="E304" s="79">
        <f t="shared" si="134"/>
        <v>0</v>
      </c>
      <c r="F304" s="79">
        <f t="shared" si="134"/>
        <v>0</v>
      </c>
      <c r="G304" s="79">
        <f t="shared" si="134"/>
        <v>0</v>
      </c>
      <c r="H304" s="79">
        <f t="shared" si="134"/>
        <v>0</v>
      </c>
      <c r="I304" s="79">
        <f t="shared" si="134"/>
        <v>0</v>
      </c>
      <c r="J304" s="79">
        <f t="shared" si="134"/>
        <v>0</v>
      </c>
      <c r="K304" s="79">
        <f t="shared" si="134"/>
        <v>0</v>
      </c>
      <c r="L304" s="79">
        <f t="shared" si="134"/>
        <v>0</v>
      </c>
    </row>
    <row r="305" spans="1:12" ht="25.5">
      <c r="A305" s="84">
        <v>3661</v>
      </c>
      <c r="B305" s="103">
        <v>870</v>
      </c>
      <c r="C305" s="78" t="s">
        <v>122</v>
      </c>
      <c r="D305" s="79">
        <f t="shared" si="131"/>
        <v>0</v>
      </c>
      <c r="E305" s="119"/>
      <c r="F305" s="119"/>
      <c r="G305" s="124"/>
      <c r="H305" s="124"/>
      <c r="I305" s="124"/>
      <c r="J305" s="124"/>
      <c r="K305" s="124"/>
      <c r="L305" s="124"/>
    </row>
    <row r="306" spans="1:12" ht="12.75">
      <c r="A306" s="84"/>
      <c r="B306" s="102"/>
      <c r="C306" s="78"/>
      <c r="D306" s="79"/>
      <c r="E306" s="79"/>
      <c r="F306" s="79"/>
      <c r="G306" s="106"/>
      <c r="H306" s="106"/>
      <c r="I306" s="106"/>
      <c r="J306" s="106"/>
      <c r="K306" s="106"/>
      <c r="L306" s="106"/>
    </row>
    <row r="307" spans="1:12" ht="15.75" customHeight="1">
      <c r="A307" s="83" t="s">
        <v>140</v>
      </c>
      <c r="B307" s="125"/>
      <c r="C307" s="71" t="s">
        <v>132</v>
      </c>
      <c r="D307" s="81">
        <f aca="true" t="shared" si="135" ref="D307:D325">SUM(E307:L307)</f>
        <v>0</v>
      </c>
      <c r="E307" s="81">
        <f aca="true" t="shared" si="136" ref="E307:L307">SUM(E308)</f>
        <v>0</v>
      </c>
      <c r="F307" s="81">
        <f t="shared" si="136"/>
        <v>0</v>
      </c>
      <c r="G307" s="81">
        <f t="shared" si="136"/>
        <v>0</v>
      </c>
      <c r="H307" s="81">
        <f t="shared" si="136"/>
        <v>0</v>
      </c>
      <c r="I307" s="81">
        <f t="shared" si="136"/>
        <v>0</v>
      </c>
      <c r="J307" s="81">
        <f t="shared" si="136"/>
        <v>0</v>
      </c>
      <c r="K307" s="81">
        <f t="shared" si="136"/>
        <v>0</v>
      </c>
      <c r="L307" s="81">
        <f t="shared" si="136"/>
        <v>0</v>
      </c>
    </row>
    <row r="308" spans="1:12" ht="12.75">
      <c r="A308" s="84">
        <v>3</v>
      </c>
      <c r="B308" s="102"/>
      <c r="C308" s="78" t="s">
        <v>40</v>
      </c>
      <c r="D308" s="79">
        <f t="shared" si="135"/>
        <v>0</v>
      </c>
      <c r="E308" s="79">
        <f>SUM(E309,E316,)</f>
        <v>0</v>
      </c>
      <c r="F308" s="79">
        <f aca="true" t="shared" si="137" ref="F308:L308">SUM(F309,F316,)</f>
        <v>0</v>
      </c>
      <c r="G308" s="79">
        <f t="shared" si="137"/>
        <v>0</v>
      </c>
      <c r="H308" s="79">
        <f t="shared" si="137"/>
        <v>0</v>
      </c>
      <c r="I308" s="79">
        <f t="shared" si="137"/>
        <v>0</v>
      </c>
      <c r="J308" s="79">
        <f t="shared" si="137"/>
        <v>0</v>
      </c>
      <c r="K308" s="79">
        <f t="shared" si="137"/>
        <v>0</v>
      </c>
      <c r="L308" s="79">
        <f t="shared" si="137"/>
        <v>0</v>
      </c>
    </row>
    <row r="309" spans="1:12" ht="12.75">
      <c r="A309" s="84">
        <v>31</v>
      </c>
      <c r="B309" s="102"/>
      <c r="C309" s="78" t="s">
        <v>20</v>
      </c>
      <c r="D309" s="79">
        <f t="shared" si="135"/>
        <v>0</v>
      </c>
      <c r="E309" s="79">
        <f>SUM(E310,E312,E314)</f>
        <v>0</v>
      </c>
      <c r="F309" s="79">
        <f>SUM(F310,F312,F314)</f>
        <v>0</v>
      </c>
      <c r="G309" s="79">
        <f aca="true" t="shared" si="138" ref="G309:L309">SUM(G310,G312,G314)</f>
        <v>0</v>
      </c>
      <c r="H309" s="79">
        <f t="shared" si="138"/>
        <v>0</v>
      </c>
      <c r="I309" s="79">
        <f t="shared" si="138"/>
        <v>0</v>
      </c>
      <c r="J309" s="79">
        <f t="shared" si="138"/>
        <v>0</v>
      </c>
      <c r="K309" s="79">
        <f t="shared" si="138"/>
        <v>0</v>
      </c>
      <c r="L309" s="79">
        <f t="shared" si="138"/>
        <v>0</v>
      </c>
    </row>
    <row r="310" spans="1:12" ht="12.75">
      <c r="A310" s="84">
        <v>311</v>
      </c>
      <c r="B310" s="102"/>
      <c r="C310" s="78" t="s">
        <v>21</v>
      </c>
      <c r="D310" s="79">
        <f t="shared" si="135"/>
        <v>0</v>
      </c>
      <c r="E310" s="79">
        <f aca="true" t="shared" si="139" ref="E310:L310">SUM(E311:E311)</f>
        <v>0</v>
      </c>
      <c r="F310" s="79">
        <f t="shared" si="139"/>
        <v>0</v>
      </c>
      <c r="G310" s="79">
        <f t="shared" si="139"/>
        <v>0</v>
      </c>
      <c r="H310" s="79">
        <f t="shared" si="139"/>
        <v>0</v>
      </c>
      <c r="I310" s="79">
        <f t="shared" si="139"/>
        <v>0</v>
      </c>
      <c r="J310" s="79">
        <f t="shared" si="139"/>
        <v>0</v>
      </c>
      <c r="K310" s="79">
        <f t="shared" si="139"/>
        <v>0</v>
      </c>
      <c r="L310" s="79">
        <f t="shared" si="139"/>
        <v>0</v>
      </c>
    </row>
    <row r="311" spans="1:12" ht="12.75">
      <c r="A311" s="84">
        <v>3111</v>
      </c>
      <c r="B311" s="103">
        <v>0</v>
      </c>
      <c r="C311" s="78" t="s">
        <v>95</v>
      </c>
      <c r="D311" s="79">
        <f t="shared" si="135"/>
        <v>0</v>
      </c>
      <c r="E311" s="119"/>
      <c r="F311" s="119"/>
      <c r="G311" s="124"/>
      <c r="H311" s="124"/>
      <c r="I311" s="124"/>
      <c r="J311" s="124"/>
      <c r="K311" s="124"/>
      <c r="L311" s="124"/>
    </row>
    <row r="312" spans="1:12" ht="12.75">
      <c r="A312" s="84">
        <v>312</v>
      </c>
      <c r="B312" s="102"/>
      <c r="C312" s="78" t="s">
        <v>22</v>
      </c>
      <c r="D312" s="79">
        <f t="shared" si="135"/>
        <v>0</v>
      </c>
      <c r="E312" s="79">
        <f aca="true" t="shared" si="140" ref="E312:L312">SUM(E313)</f>
        <v>0</v>
      </c>
      <c r="F312" s="79">
        <f t="shared" si="140"/>
        <v>0</v>
      </c>
      <c r="G312" s="79">
        <f t="shared" si="140"/>
        <v>0</v>
      </c>
      <c r="H312" s="79">
        <f t="shared" si="140"/>
        <v>0</v>
      </c>
      <c r="I312" s="79">
        <f t="shared" si="140"/>
        <v>0</v>
      </c>
      <c r="J312" s="79">
        <f t="shared" si="140"/>
        <v>0</v>
      </c>
      <c r="K312" s="79">
        <f t="shared" si="140"/>
        <v>0</v>
      </c>
      <c r="L312" s="79">
        <f t="shared" si="140"/>
        <v>0</v>
      </c>
    </row>
    <row r="313" spans="1:12" ht="12.75">
      <c r="A313" s="84">
        <v>3121</v>
      </c>
      <c r="B313" s="103">
        <v>0</v>
      </c>
      <c r="C313" s="78" t="s">
        <v>22</v>
      </c>
      <c r="D313" s="79">
        <f t="shared" si="135"/>
        <v>0</v>
      </c>
      <c r="E313" s="119"/>
      <c r="F313" s="119"/>
      <c r="G313" s="124"/>
      <c r="H313" s="124"/>
      <c r="I313" s="124"/>
      <c r="J313" s="124"/>
      <c r="K313" s="124"/>
      <c r="L313" s="124"/>
    </row>
    <row r="314" spans="1:12" ht="12.75">
      <c r="A314" s="84">
        <v>313</v>
      </c>
      <c r="B314" s="102"/>
      <c r="C314" s="78" t="s">
        <v>23</v>
      </c>
      <c r="D314" s="79">
        <f t="shared" si="135"/>
        <v>0</v>
      </c>
      <c r="E314" s="79">
        <f aca="true" t="shared" si="141" ref="E314:L314">SUM(E315:E315)</f>
        <v>0</v>
      </c>
      <c r="F314" s="79">
        <f t="shared" si="141"/>
        <v>0</v>
      </c>
      <c r="G314" s="79">
        <f t="shared" si="141"/>
        <v>0</v>
      </c>
      <c r="H314" s="79">
        <f t="shared" si="141"/>
        <v>0</v>
      </c>
      <c r="I314" s="79">
        <f t="shared" si="141"/>
        <v>0</v>
      </c>
      <c r="J314" s="79">
        <f t="shared" si="141"/>
        <v>0</v>
      </c>
      <c r="K314" s="79">
        <f t="shared" si="141"/>
        <v>0</v>
      </c>
      <c r="L314" s="79">
        <f t="shared" si="141"/>
        <v>0</v>
      </c>
    </row>
    <row r="315" spans="1:12" ht="25.5">
      <c r="A315" s="84">
        <v>3132</v>
      </c>
      <c r="B315" s="103">
        <v>0</v>
      </c>
      <c r="C315" s="78" t="s">
        <v>96</v>
      </c>
      <c r="D315" s="79">
        <f t="shared" si="135"/>
        <v>0</v>
      </c>
      <c r="E315" s="119"/>
      <c r="F315" s="119"/>
      <c r="G315" s="124"/>
      <c r="H315" s="124"/>
      <c r="I315" s="124"/>
      <c r="J315" s="124"/>
      <c r="K315" s="124"/>
      <c r="L315" s="124"/>
    </row>
    <row r="316" spans="1:12" ht="12.75">
      <c r="A316" s="84">
        <v>32</v>
      </c>
      <c r="B316" s="102"/>
      <c r="C316" s="78" t="s">
        <v>24</v>
      </c>
      <c r="D316" s="79">
        <f t="shared" si="135"/>
        <v>0</v>
      </c>
      <c r="E316" s="79">
        <f aca="true" t="shared" si="142" ref="E316:L316">SUM(E317,E320,E323)</f>
        <v>0</v>
      </c>
      <c r="F316" s="79">
        <f>SUM(F317,F320,F323)</f>
        <v>0</v>
      </c>
      <c r="G316" s="79">
        <f t="shared" si="142"/>
        <v>0</v>
      </c>
      <c r="H316" s="79">
        <f t="shared" si="142"/>
        <v>0</v>
      </c>
      <c r="I316" s="79">
        <f t="shared" si="142"/>
        <v>0</v>
      </c>
      <c r="J316" s="79">
        <f t="shared" si="142"/>
        <v>0</v>
      </c>
      <c r="K316" s="79">
        <f t="shared" si="142"/>
        <v>0</v>
      </c>
      <c r="L316" s="79">
        <f t="shared" si="142"/>
        <v>0</v>
      </c>
    </row>
    <row r="317" spans="1:12" ht="12.75">
      <c r="A317" s="84">
        <v>321</v>
      </c>
      <c r="B317" s="102"/>
      <c r="C317" s="78" t="s">
        <v>25</v>
      </c>
      <c r="D317" s="79">
        <f t="shared" si="135"/>
        <v>0</v>
      </c>
      <c r="E317" s="79">
        <f aca="true" t="shared" si="143" ref="E317:L317">SUM(E318:E319)</f>
        <v>0</v>
      </c>
      <c r="F317" s="79">
        <f>SUM(F318:F319)</f>
        <v>0</v>
      </c>
      <c r="G317" s="79">
        <f t="shared" si="143"/>
        <v>0</v>
      </c>
      <c r="H317" s="79">
        <f t="shared" si="143"/>
        <v>0</v>
      </c>
      <c r="I317" s="79">
        <f t="shared" si="143"/>
        <v>0</v>
      </c>
      <c r="J317" s="79">
        <f t="shared" si="143"/>
        <v>0</v>
      </c>
      <c r="K317" s="79">
        <f t="shared" si="143"/>
        <v>0</v>
      </c>
      <c r="L317" s="79">
        <f t="shared" si="143"/>
        <v>0</v>
      </c>
    </row>
    <row r="318" spans="1:12" ht="12.75">
      <c r="A318" s="84">
        <v>3211</v>
      </c>
      <c r="B318" s="103">
        <v>0</v>
      </c>
      <c r="C318" s="78" t="s">
        <v>59</v>
      </c>
      <c r="D318" s="79">
        <f t="shared" si="135"/>
        <v>0</v>
      </c>
      <c r="E318" s="119"/>
      <c r="F318" s="119"/>
      <c r="G318" s="124"/>
      <c r="H318" s="124"/>
      <c r="I318" s="124"/>
      <c r="J318" s="124"/>
      <c r="K318" s="124"/>
      <c r="L318" s="124"/>
    </row>
    <row r="319" spans="1:12" ht="25.5">
      <c r="A319" s="84">
        <v>3212</v>
      </c>
      <c r="B319" s="103">
        <v>0</v>
      </c>
      <c r="C319" s="78" t="s">
        <v>90</v>
      </c>
      <c r="D319" s="79">
        <f t="shared" si="135"/>
        <v>0</v>
      </c>
      <c r="E319" s="119"/>
      <c r="F319" s="119"/>
      <c r="G319" s="124"/>
      <c r="H319" s="124"/>
      <c r="I319" s="124"/>
      <c r="J319" s="124"/>
      <c r="K319" s="124"/>
      <c r="L319" s="124"/>
    </row>
    <row r="320" spans="1:12" ht="12.75">
      <c r="A320" s="84">
        <v>323</v>
      </c>
      <c r="B320" s="102"/>
      <c r="C320" s="78" t="s">
        <v>27</v>
      </c>
      <c r="D320" s="79">
        <f t="shared" si="135"/>
        <v>0</v>
      </c>
      <c r="E320" s="79">
        <f aca="true" t="shared" si="144" ref="E320:L320">SUM(E321:E322)</f>
        <v>0</v>
      </c>
      <c r="F320" s="79">
        <f>SUM(F321:F322)</f>
        <v>0</v>
      </c>
      <c r="G320" s="79">
        <f t="shared" si="144"/>
        <v>0</v>
      </c>
      <c r="H320" s="79">
        <f t="shared" si="144"/>
        <v>0</v>
      </c>
      <c r="I320" s="79">
        <f t="shared" si="144"/>
        <v>0</v>
      </c>
      <c r="J320" s="79">
        <f t="shared" si="144"/>
        <v>0</v>
      </c>
      <c r="K320" s="79">
        <f t="shared" si="144"/>
        <v>0</v>
      </c>
      <c r="L320" s="79">
        <f t="shared" si="144"/>
        <v>0</v>
      </c>
    </row>
    <row r="321" spans="1:12" ht="12.75">
      <c r="A321" s="84">
        <v>3237</v>
      </c>
      <c r="B321" s="103">
        <v>0</v>
      </c>
      <c r="C321" s="78" t="s">
        <v>56</v>
      </c>
      <c r="D321" s="79">
        <f t="shared" si="135"/>
        <v>0</v>
      </c>
      <c r="E321" s="119"/>
      <c r="F321" s="119"/>
      <c r="G321" s="124"/>
      <c r="H321" s="124"/>
      <c r="I321" s="124"/>
      <c r="J321" s="124"/>
      <c r="K321" s="124"/>
      <c r="L321" s="124"/>
    </row>
    <row r="322" spans="1:12" ht="12.75">
      <c r="A322" s="84">
        <v>3239</v>
      </c>
      <c r="B322" s="103">
        <v>0</v>
      </c>
      <c r="C322" s="78" t="s">
        <v>74</v>
      </c>
      <c r="D322" s="79">
        <f t="shared" si="135"/>
        <v>0</v>
      </c>
      <c r="E322" s="119"/>
      <c r="F322" s="119"/>
      <c r="G322" s="124"/>
      <c r="H322" s="124"/>
      <c r="I322" s="124"/>
      <c r="J322" s="124"/>
      <c r="K322" s="124"/>
      <c r="L322" s="124"/>
    </row>
    <row r="323" spans="1:12" ht="12.75">
      <c r="A323" s="84">
        <v>329</v>
      </c>
      <c r="B323" s="102"/>
      <c r="C323" s="78" t="s">
        <v>76</v>
      </c>
      <c r="D323" s="79">
        <f t="shared" si="135"/>
        <v>0</v>
      </c>
      <c r="E323" s="79">
        <f aca="true" t="shared" si="145" ref="E323:L323">SUM(E324:E325)</f>
        <v>0</v>
      </c>
      <c r="F323" s="79">
        <f>SUM(F324:F325)</f>
        <v>0</v>
      </c>
      <c r="G323" s="79">
        <f t="shared" si="145"/>
        <v>0</v>
      </c>
      <c r="H323" s="79">
        <f t="shared" si="145"/>
        <v>0</v>
      </c>
      <c r="I323" s="79">
        <f t="shared" si="145"/>
        <v>0</v>
      </c>
      <c r="J323" s="79">
        <f t="shared" si="145"/>
        <v>0</v>
      </c>
      <c r="K323" s="79">
        <f t="shared" si="145"/>
        <v>0</v>
      </c>
      <c r="L323" s="79">
        <f t="shared" si="145"/>
        <v>0</v>
      </c>
    </row>
    <row r="324" spans="1:12" ht="12.75">
      <c r="A324" s="84">
        <v>3292</v>
      </c>
      <c r="B324" s="103">
        <v>0</v>
      </c>
      <c r="C324" s="78" t="s">
        <v>77</v>
      </c>
      <c r="D324" s="79">
        <f t="shared" si="135"/>
        <v>0</v>
      </c>
      <c r="E324" s="119"/>
      <c r="F324" s="119"/>
      <c r="G324" s="124"/>
      <c r="H324" s="124"/>
      <c r="I324" s="124"/>
      <c r="J324" s="124"/>
      <c r="K324" s="124"/>
      <c r="L324" s="124"/>
    </row>
    <row r="325" spans="1:12" ht="12.75">
      <c r="A325" s="84">
        <v>3293</v>
      </c>
      <c r="B325" s="103">
        <v>0</v>
      </c>
      <c r="C325" s="78" t="s">
        <v>78</v>
      </c>
      <c r="D325" s="79">
        <f t="shared" si="135"/>
        <v>0</v>
      </c>
      <c r="E325" s="119"/>
      <c r="F325" s="119"/>
      <c r="G325" s="124"/>
      <c r="H325" s="124"/>
      <c r="I325" s="124"/>
      <c r="J325" s="124"/>
      <c r="K325" s="124"/>
      <c r="L325" s="124"/>
    </row>
    <row r="326" spans="1:12" ht="12.75">
      <c r="A326" s="84"/>
      <c r="B326" s="102"/>
      <c r="C326" s="78"/>
      <c r="D326" s="79"/>
      <c r="E326" s="79"/>
      <c r="F326" s="79"/>
      <c r="G326" s="106"/>
      <c r="H326" s="106"/>
      <c r="I326" s="106"/>
      <c r="J326" s="106"/>
      <c r="K326" s="106"/>
      <c r="L326" s="106"/>
    </row>
    <row r="327" spans="1:12" ht="12.75">
      <c r="A327" s="104" t="s">
        <v>141</v>
      </c>
      <c r="B327" s="125"/>
      <c r="C327" s="71" t="s">
        <v>133</v>
      </c>
      <c r="D327" s="81">
        <f aca="true" t="shared" si="146" ref="D327:D344">SUM(E327:L327)</f>
        <v>0</v>
      </c>
      <c r="E327" s="81">
        <f aca="true" t="shared" si="147" ref="E327:L327">SUM(E328)</f>
        <v>0</v>
      </c>
      <c r="F327" s="81">
        <f t="shared" si="147"/>
        <v>0</v>
      </c>
      <c r="G327" s="81">
        <f t="shared" si="147"/>
        <v>0</v>
      </c>
      <c r="H327" s="81">
        <f t="shared" si="147"/>
        <v>0</v>
      </c>
      <c r="I327" s="81">
        <f t="shared" si="147"/>
        <v>0</v>
      </c>
      <c r="J327" s="81">
        <f t="shared" si="147"/>
        <v>0</v>
      </c>
      <c r="K327" s="81">
        <f t="shared" si="147"/>
        <v>0</v>
      </c>
      <c r="L327" s="81">
        <f t="shared" si="147"/>
        <v>0</v>
      </c>
    </row>
    <row r="328" spans="1:12" ht="12.75">
      <c r="A328" s="84">
        <v>3</v>
      </c>
      <c r="B328" s="102"/>
      <c r="C328" s="78" t="s">
        <v>40</v>
      </c>
      <c r="D328" s="86">
        <f t="shared" si="146"/>
        <v>0</v>
      </c>
      <c r="E328" s="86">
        <f aca="true" t="shared" si="148" ref="E328:L328">SUM(E342,E336,E329)</f>
        <v>0</v>
      </c>
      <c r="F328" s="86">
        <f>SUM(F342,F336,F329)</f>
        <v>0</v>
      </c>
      <c r="G328" s="86">
        <f t="shared" si="148"/>
        <v>0</v>
      </c>
      <c r="H328" s="86">
        <f t="shared" si="148"/>
        <v>0</v>
      </c>
      <c r="I328" s="86">
        <f t="shared" si="148"/>
        <v>0</v>
      </c>
      <c r="J328" s="86">
        <f t="shared" si="148"/>
        <v>0</v>
      </c>
      <c r="K328" s="86">
        <f t="shared" si="148"/>
        <v>0</v>
      </c>
      <c r="L328" s="86">
        <f t="shared" si="148"/>
        <v>0</v>
      </c>
    </row>
    <row r="329" spans="1:12" ht="12.75">
      <c r="A329" s="84">
        <v>31</v>
      </c>
      <c r="B329" s="102"/>
      <c r="C329" s="78" t="s">
        <v>20</v>
      </c>
      <c r="D329" s="86">
        <f t="shared" si="146"/>
        <v>0</v>
      </c>
      <c r="E329" s="86">
        <f aca="true" t="shared" si="149" ref="E329:L329">SUM(E334,E332,E330)</f>
        <v>0</v>
      </c>
      <c r="F329" s="86">
        <f>SUM(F334,F332,F330)</f>
        <v>0</v>
      </c>
      <c r="G329" s="86">
        <f t="shared" si="149"/>
        <v>0</v>
      </c>
      <c r="H329" s="86">
        <f t="shared" si="149"/>
        <v>0</v>
      </c>
      <c r="I329" s="86">
        <f t="shared" si="149"/>
        <v>0</v>
      </c>
      <c r="J329" s="86">
        <f t="shared" si="149"/>
        <v>0</v>
      </c>
      <c r="K329" s="86">
        <f t="shared" si="149"/>
        <v>0</v>
      </c>
      <c r="L329" s="86">
        <f t="shared" si="149"/>
        <v>0</v>
      </c>
    </row>
    <row r="330" spans="1:12" ht="12.75">
      <c r="A330" s="85">
        <v>311</v>
      </c>
      <c r="B330" s="105"/>
      <c r="C330" s="73" t="s">
        <v>21</v>
      </c>
      <c r="D330" s="86">
        <f t="shared" si="146"/>
        <v>0</v>
      </c>
      <c r="E330" s="86">
        <f aca="true" t="shared" si="150" ref="E330:L330">SUM(E331)</f>
        <v>0</v>
      </c>
      <c r="F330" s="86">
        <f t="shared" si="150"/>
        <v>0</v>
      </c>
      <c r="G330" s="86">
        <f t="shared" si="150"/>
        <v>0</v>
      </c>
      <c r="H330" s="86">
        <f t="shared" si="150"/>
        <v>0</v>
      </c>
      <c r="I330" s="86">
        <f t="shared" si="150"/>
        <v>0</v>
      </c>
      <c r="J330" s="86">
        <f t="shared" si="150"/>
        <v>0</v>
      </c>
      <c r="K330" s="86">
        <f t="shared" si="150"/>
        <v>0</v>
      </c>
      <c r="L330" s="86">
        <f t="shared" si="150"/>
        <v>0</v>
      </c>
    </row>
    <row r="331" spans="1:12" ht="12.75">
      <c r="A331" s="85">
        <v>3111</v>
      </c>
      <c r="B331" s="97">
        <v>0</v>
      </c>
      <c r="C331" s="73" t="s">
        <v>95</v>
      </c>
      <c r="D331" s="86">
        <f t="shared" si="146"/>
        <v>0</v>
      </c>
      <c r="E331" s="119"/>
      <c r="F331" s="119"/>
      <c r="G331" s="124"/>
      <c r="H331" s="124"/>
      <c r="I331" s="124"/>
      <c r="J331" s="124"/>
      <c r="K331" s="124"/>
      <c r="L331" s="124"/>
    </row>
    <row r="332" spans="1:12" ht="12.75">
      <c r="A332" s="85">
        <v>312</v>
      </c>
      <c r="B332" s="105"/>
      <c r="C332" s="73" t="s">
        <v>22</v>
      </c>
      <c r="D332" s="86">
        <f t="shared" si="146"/>
        <v>0</v>
      </c>
      <c r="E332" s="86">
        <f aca="true" t="shared" si="151" ref="E332:L332">SUM(E333)</f>
        <v>0</v>
      </c>
      <c r="F332" s="86">
        <f t="shared" si="151"/>
        <v>0</v>
      </c>
      <c r="G332" s="86">
        <f t="shared" si="151"/>
        <v>0</v>
      </c>
      <c r="H332" s="86">
        <f t="shared" si="151"/>
        <v>0</v>
      </c>
      <c r="I332" s="86">
        <f t="shared" si="151"/>
        <v>0</v>
      </c>
      <c r="J332" s="86">
        <f t="shared" si="151"/>
        <v>0</v>
      </c>
      <c r="K332" s="86">
        <f t="shared" si="151"/>
        <v>0</v>
      </c>
      <c r="L332" s="86">
        <f t="shared" si="151"/>
        <v>0</v>
      </c>
    </row>
    <row r="333" spans="1:12" ht="12.75">
      <c r="A333" s="85">
        <v>3121</v>
      </c>
      <c r="B333" s="105">
        <v>0</v>
      </c>
      <c r="C333" s="73" t="s">
        <v>22</v>
      </c>
      <c r="D333" s="86">
        <f t="shared" si="146"/>
        <v>0</v>
      </c>
      <c r="E333" s="119"/>
      <c r="F333" s="119"/>
      <c r="G333" s="124"/>
      <c r="H333" s="124"/>
      <c r="I333" s="124"/>
      <c r="J333" s="124"/>
      <c r="K333" s="124"/>
      <c r="L333" s="124"/>
    </row>
    <row r="334" spans="1:12" ht="12.75">
      <c r="A334" s="85">
        <v>313</v>
      </c>
      <c r="B334" s="97"/>
      <c r="C334" s="73" t="s">
        <v>23</v>
      </c>
      <c r="D334" s="86">
        <f t="shared" si="146"/>
        <v>0</v>
      </c>
      <c r="E334" s="86">
        <f aca="true" t="shared" si="152" ref="E334:L334">SUM(E335)</f>
        <v>0</v>
      </c>
      <c r="F334" s="86">
        <f t="shared" si="152"/>
        <v>0</v>
      </c>
      <c r="G334" s="86">
        <f t="shared" si="152"/>
        <v>0</v>
      </c>
      <c r="H334" s="86">
        <f t="shared" si="152"/>
        <v>0</v>
      </c>
      <c r="I334" s="86">
        <f t="shared" si="152"/>
        <v>0</v>
      </c>
      <c r="J334" s="86">
        <f t="shared" si="152"/>
        <v>0</v>
      </c>
      <c r="K334" s="86">
        <f t="shared" si="152"/>
        <v>0</v>
      </c>
      <c r="L334" s="86">
        <f t="shared" si="152"/>
        <v>0</v>
      </c>
    </row>
    <row r="335" spans="1:12" ht="25.5">
      <c r="A335" s="85">
        <v>3132</v>
      </c>
      <c r="B335" s="97">
        <v>0</v>
      </c>
      <c r="C335" s="73" t="s">
        <v>96</v>
      </c>
      <c r="D335" s="86">
        <f t="shared" si="146"/>
        <v>0</v>
      </c>
      <c r="E335" s="119"/>
      <c r="F335" s="119"/>
      <c r="G335" s="124"/>
      <c r="H335" s="124"/>
      <c r="I335" s="124"/>
      <c r="J335" s="124"/>
      <c r="K335" s="124"/>
      <c r="L335" s="124"/>
    </row>
    <row r="336" spans="1:12" ht="12.75">
      <c r="A336" s="85">
        <v>32</v>
      </c>
      <c r="B336" s="97"/>
      <c r="C336" s="73" t="s">
        <v>24</v>
      </c>
      <c r="D336" s="86">
        <f t="shared" si="146"/>
        <v>0</v>
      </c>
      <c r="E336" s="86">
        <f aca="true" t="shared" si="153" ref="E336:L336">SUM(E340,E337)</f>
        <v>0</v>
      </c>
      <c r="F336" s="86">
        <f>SUM(F340,F337)</f>
        <v>0</v>
      </c>
      <c r="G336" s="86">
        <f t="shared" si="153"/>
        <v>0</v>
      </c>
      <c r="H336" s="86">
        <f t="shared" si="153"/>
        <v>0</v>
      </c>
      <c r="I336" s="86">
        <f t="shared" si="153"/>
        <v>0</v>
      </c>
      <c r="J336" s="86">
        <f t="shared" si="153"/>
        <v>0</v>
      </c>
      <c r="K336" s="86">
        <f t="shared" si="153"/>
        <v>0</v>
      </c>
      <c r="L336" s="86">
        <f t="shared" si="153"/>
        <v>0</v>
      </c>
    </row>
    <row r="337" spans="1:12" ht="12.75">
      <c r="A337" s="85">
        <v>321</v>
      </c>
      <c r="B337" s="97"/>
      <c r="C337" s="73" t="s">
        <v>25</v>
      </c>
      <c r="D337" s="86">
        <f t="shared" si="146"/>
        <v>0</v>
      </c>
      <c r="E337" s="86">
        <f aca="true" t="shared" si="154" ref="E337:L337">SUM(E338:E339)</f>
        <v>0</v>
      </c>
      <c r="F337" s="86">
        <f>SUM(F338:F339)</f>
        <v>0</v>
      </c>
      <c r="G337" s="86">
        <f t="shared" si="154"/>
        <v>0</v>
      </c>
      <c r="H337" s="86">
        <f t="shared" si="154"/>
        <v>0</v>
      </c>
      <c r="I337" s="86">
        <f t="shared" si="154"/>
        <v>0</v>
      </c>
      <c r="J337" s="86">
        <f t="shared" si="154"/>
        <v>0</v>
      </c>
      <c r="K337" s="86">
        <f t="shared" si="154"/>
        <v>0</v>
      </c>
      <c r="L337" s="86">
        <f t="shared" si="154"/>
        <v>0</v>
      </c>
    </row>
    <row r="338" spans="1:12" ht="12.75">
      <c r="A338" s="85">
        <v>3211</v>
      </c>
      <c r="B338" s="97">
        <v>0</v>
      </c>
      <c r="C338" s="73" t="s">
        <v>59</v>
      </c>
      <c r="D338" s="86">
        <f t="shared" si="146"/>
        <v>0</v>
      </c>
      <c r="E338" s="119"/>
      <c r="F338" s="119"/>
      <c r="G338" s="124"/>
      <c r="H338" s="124"/>
      <c r="I338" s="124"/>
      <c r="J338" s="124"/>
      <c r="K338" s="124"/>
      <c r="L338" s="124"/>
    </row>
    <row r="339" spans="1:12" ht="25.5">
      <c r="A339" s="85">
        <v>3212</v>
      </c>
      <c r="B339" s="97">
        <v>0</v>
      </c>
      <c r="C339" s="73" t="s">
        <v>90</v>
      </c>
      <c r="D339" s="86">
        <f t="shared" si="146"/>
        <v>0</v>
      </c>
      <c r="E339" s="119"/>
      <c r="F339" s="119"/>
      <c r="G339" s="124"/>
      <c r="H339" s="124"/>
      <c r="I339" s="124"/>
      <c r="J339" s="124"/>
      <c r="K339" s="124"/>
      <c r="L339" s="124"/>
    </row>
    <row r="340" spans="1:12" ht="12.75">
      <c r="A340" s="85">
        <v>323</v>
      </c>
      <c r="B340" s="97"/>
      <c r="C340" s="73" t="s">
        <v>27</v>
      </c>
      <c r="D340" s="86">
        <f t="shared" si="146"/>
        <v>0</v>
      </c>
      <c r="E340" s="86">
        <f aca="true" t="shared" si="155" ref="E340:L340">SUM(E341)</f>
        <v>0</v>
      </c>
      <c r="F340" s="86">
        <f t="shared" si="155"/>
        <v>0</v>
      </c>
      <c r="G340" s="86">
        <f t="shared" si="155"/>
        <v>0</v>
      </c>
      <c r="H340" s="86">
        <f t="shared" si="155"/>
        <v>0</v>
      </c>
      <c r="I340" s="86">
        <f t="shared" si="155"/>
        <v>0</v>
      </c>
      <c r="J340" s="86">
        <f t="shared" si="155"/>
        <v>0</v>
      </c>
      <c r="K340" s="86">
        <f t="shared" si="155"/>
        <v>0</v>
      </c>
      <c r="L340" s="86">
        <f t="shared" si="155"/>
        <v>0</v>
      </c>
    </row>
    <row r="341" spans="1:12" ht="12.75">
      <c r="A341" s="84">
        <v>3237</v>
      </c>
      <c r="B341" s="103">
        <v>0</v>
      </c>
      <c r="C341" s="78" t="s">
        <v>56</v>
      </c>
      <c r="D341" s="86">
        <f t="shared" si="146"/>
        <v>0</v>
      </c>
      <c r="E341" s="119"/>
      <c r="F341" s="119"/>
      <c r="G341" s="124"/>
      <c r="H341" s="124"/>
      <c r="I341" s="124"/>
      <c r="J341" s="124"/>
      <c r="K341" s="124"/>
      <c r="L341" s="124"/>
    </row>
    <row r="342" spans="1:12" ht="12.75">
      <c r="A342" s="84">
        <v>38</v>
      </c>
      <c r="B342" s="103"/>
      <c r="C342" s="78" t="s">
        <v>85</v>
      </c>
      <c r="D342" s="86">
        <f t="shared" si="146"/>
        <v>0</v>
      </c>
      <c r="E342" s="79">
        <f aca="true" t="shared" si="156" ref="E342:L343">SUM(E343)</f>
        <v>0</v>
      </c>
      <c r="F342" s="79">
        <f t="shared" si="156"/>
        <v>0</v>
      </c>
      <c r="G342" s="79">
        <f t="shared" si="156"/>
        <v>0</v>
      </c>
      <c r="H342" s="79">
        <f t="shared" si="156"/>
        <v>0</v>
      </c>
      <c r="I342" s="79">
        <f t="shared" si="156"/>
        <v>0</v>
      </c>
      <c r="J342" s="79">
        <f t="shared" si="156"/>
        <v>0</v>
      </c>
      <c r="K342" s="79">
        <f t="shared" si="156"/>
        <v>0</v>
      </c>
      <c r="L342" s="79">
        <f t="shared" si="156"/>
        <v>0</v>
      </c>
    </row>
    <row r="343" spans="1:12" ht="12.75">
      <c r="A343" s="84">
        <v>381</v>
      </c>
      <c r="B343" s="103"/>
      <c r="C343" s="78" t="s">
        <v>86</v>
      </c>
      <c r="D343" s="86">
        <f t="shared" si="146"/>
        <v>0</v>
      </c>
      <c r="E343" s="79">
        <f t="shared" si="156"/>
        <v>0</v>
      </c>
      <c r="F343" s="79">
        <f t="shared" si="156"/>
        <v>0</v>
      </c>
      <c r="G343" s="79">
        <f t="shared" si="156"/>
        <v>0</v>
      </c>
      <c r="H343" s="79">
        <f t="shared" si="156"/>
        <v>0</v>
      </c>
      <c r="I343" s="79">
        <f t="shared" si="156"/>
        <v>0</v>
      </c>
      <c r="J343" s="79">
        <f t="shared" si="156"/>
        <v>0</v>
      </c>
      <c r="K343" s="79">
        <f t="shared" si="156"/>
        <v>0</v>
      </c>
      <c r="L343" s="79">
        <f t="shared" si="156"/>
        <v>0</v>
      </c>
    </row>
    <row r="344" spans="1:12" ht="12.75">
      <c r="A344" s="84">
        <v>3811</v>
      </c>
      <c r="B344" s="103">
        <v>0</v>
      </c>
      <c r="C344" s="78" t="s">
        <v>87</v>
      </c>
      <c r="D344" s="86">
        <f t="shared" si="146"/>
        <v>0</v>
      </c>
      <c r="E344" s="79"/>
      <c r="F344" s="79"/>
      <c r="G344" s="106"/>
      <c r="H344" s="106"/>
      <c r="I344" s="106"/>
      <c r="J344" s="106"/>
      <c r="K344" s="106"/>
      <c r="L344" s="106"/>
    </row>
    <row r="345" spans="1:12" ht="12.75">
      <c r="A345" s="84"/>
      <c r="B345" s="103"/>
      <c r="C345" s="78"/>
      <c r="D345" s="86"/>
      <c r="E345" s="79"/>
      <c r="F345" s="79"/>
      <c r="G345" s="106"/>
      <c r="H345" s="106"/>
      <c r="I345" s="106"/>
      <c r="J345" s="106"/>
      <c r="K345" s="106"/>
      <c r="L345" s="106"/>
    </row>
    <row r="346" spans="1:12" ht="12.75">
      <c r="A346" s="104" t="s">
        <v>142</v>
      </c>
      <c r="B346" s="125"/>
      <c r="C346" s="71" t="s">
        <v>134</v>
      </c>
      <c r="D346" s="81">
        <f>SUM(E346:L346)</f>
        <v>14300</v>
      </c>
      <c r="E346" s="81">
        <f aca="true" t="shared" si="157" ref="E346:L346">SUM(E347)</f>
        <v>14300</v>
      </c>
      <c r="F346" s="81">
        <f t="shared" si="157"/>
        <v>0</v>
      </c>
      <c r="G346" s="81">
        <f t="shared" si="157"/>
        <v>0</v>
      </c>
      <c r="H346" s="81">
        <f t="shared" si="157"/>
        <v>0</v>
      </c>
      <c r="I346" s="81">
        <f t="shared" si="157"/>
        <v>0</v>
      </c>
      <c r="J346" s="81">
        <f t="shared" si="157"/>
        <v>0</v>
      </c>
      <c r="K346" s="81">
        <f t="shared" si="157"/>
        <v>0</v>
      </c>
      <c r="L346" s="81">
        <f t="shared" si="157"/>
        <v>0</v>
      </c>
    </row>
    <row r="347" spans="1:12" ht="12.75">
      <c r="A347" s="84">
        <v>3</v>
      </c>
      <c r="B347" s="102"/>
      <c r="C347" s="78" t="s">
        <v>40</v>
      </c>
      <c r="D347" s="79">
        <f>SUM(E347:L347)</f>
        <v>14300</v>
      </c>
      <c r="E347" s="79">
        <f aca="true" t="shared" si="158" ref="E347:L348">SUM(E348)</f>
        <v>14300</v>
      </c>
      <c r="F347" s="79">
        <f t="shared" si="158"/>
        <v>0</v>
      </c>
      <c r="G347" s="79">
        <f t="shared" si="158"/>
        <v>0</v>
      </c>
      <c r="H347" s="79">
        <f t="shared" si="158"/>
        <v>0</v>
      </c>
      <c r="I347" s="79">
        <f t="shared" si="158"/>
        <v>0</v>
      </c>
      <c r="J347" s="79">
        <f t="shared" si="158"/>
        <v>0</v>
      </c>
      <c r="K347" s="79">
        <f t="shared" si="158"/>
        <v>0</v>
      </c>
      <c r="L347" s="79">
        <f t="shared" si="158"/>
        <v>0</v>
      </c>
    </row>
    <row r="348" spans="1:12" ht="12.75">
      <c r="A348" s="84">
        <v>32</v>
      </c>
      <c r="B348" s="102"/>
      <c r="C348" s="78" t="s">
        <v>24</v>
      </c>
      <c r="D348" s="79">
        <f>SUM(E348:L348)</f>
        <v>14300</v>
      </c>
      <c r="E348" s="79">
        <f t="shared" si="158"/>
        <v>14300</v>
      </c>
      <c r="F348" s="79">
        <f t="shared" si="158"/>
        <v>0</v>
      </c>
      <c r="G348" s="79">
        <f t="shared" si="158"/>
        <v>0</v>
      </c>
      <c r="H348" s="79">
        <f t="shared" si="158"/>
        <v>0</v>
      </c>
      <c r="I348" s="79">
        <f t="shared" si="158"/>
        <v>0</v>
      </c>
      <c r="J348" s="79">
        <f t="shared" si="158"/>
        <v>0</v>
      </c>
      <c r="K348" s="79">
        <f t="shared" si="158"/>
        <v>0</v>
      </c>
      <c r="L348" s="79">
        <f t="shared" si="158"/>
        <v>0</v>
      </c>
    </row>
    <row r="349" spans="1:12" ht="12.75">
      <c r="A349" s="84">
        <v>322</v>
      </c>
      <c r="B349" s="102"/>
      <c r="C349" s="78" t="s">
        <v>26</v>
      </c>
      <c r="D349" s="79">
        <f>SUM(E349:L349)</f>
        <v>14300</v>
      </c>
      <c r="E349" s="79">
        <v>14300</v>
      </c>
      <c r="F349" s="79">
        <f aca="true" t="shared" si="159" ref="F349:L349">SUM(F350:F350)</f>
        <v>0</v>
      </c>
      <c r="G349" s="79">
        <f t="shared" si="159"/>
        <v>0</v>
      </c>
      <c r="H349" s="79">
        <f t="shared" si="159"/>
        <v>0</v>
      </c>
      <c r="I349" s="79">
        <f t="shared" si="159"/>
        <v>0</v>
      </c>
      <c r="J349" s="79">
        <f t="shared" si="159"/>
        <v>0</v>
      </c>
      <c r="K349" s="79">
        <f t="shared" si="159"/>
        <v>0</v>
      </c>
      <c r="L349" s="79">
        <f t="shared" si="159"/>
        <v>0</v>
      </c>
    </row>
    <row r="350" spans="1:12" ht="12.75">
      <c r="A350" s="84">
        <v>3222</v>
      </c>
      <c r="B350" s="103">
        <v>0</v>
      </c>
      <c r="C350" s="78" t="s">
        <v>63</v>
      </c>
      <c r="D350" s="79">
        <f>SUM(E350:L350)</f>
        <v>0</v>
      </c>
      <c r="E350" s="119"/>
      <c r="F350" s="119"/>
      <c r="G350" s="124"/>
      <c r="H350" s="124"/>
      <c r="I350" s="124"/>
      <c r="J350" s="124"/>
      <c r="K350" s="124"/>
      <c r="L350" s="124"/>
    </row>
    <row r="351" spans="1:12" ht="12.75">
      <c r="A351" s="84"/>
      <c r="B351" s="103"/>
      <c r="C351" s="78"/>
      <c r="D351" s="79"/>
      <c r="E351" s="79"/>
      <c r="F351" s="79"/>
      <c r="G351" s="106"/>
      <c r="H351" s="106"/>
      <c r="I351" s="106"/>
      <c r="J351" s="106"/>
      <c r="K351" s="106"/>
      <c r="L351" s="106"/>
    </row>
    <row r="352" spans="1:12" ht="12.75">
      <c r="A352" s="104" t="s">
        <v>143</v>
      </c>
      <c r="B352" s="125"/>
      <c r="C352" s="71" t="s">
        <v>137</v>
      </c>
      <c r="D352" s="81">
        <f aca="true" t="shared" si="160" ref="D352:D368">SUM(E352:L352)</f>
        <v>0</v>
      </c>
      <c r="E352" s="81">
        <f aca="true" t="shared" si="161" ref="E352:L352">SUM(E353)</f>
        <v>0</v>
      </c>
      <c r="F352" s="81">
        <f t="shared" si="161"/>
        <v>0</v>
      </c>
      <c r="G352" s="81">
        <f t="shared" si="161"/>
        <v>0</v>
      </c>
      <c r="H352" s="81">
        <f t="shared" si="161"/>
        <v>0</v>
      </c>
      <c r="I352" s="81">
        <f t="shared" si="161"/>
        <v>0</v>
      </c>
      <c r="J352" s="81">
        <f t="shared" si="161"/>
        <v>0</v>
      </c>
      <c r="K352" s="81">
        <f t="shared" si="161"/>
        <v>0</v>
      </c>
      <c r="L352" s="81">
        <f t="shared" si="161"/>
        <v>0</v>
      </c>
    </row>
    <row r="353" spans="1:12" ht="12.75">
      <c r="A353" s="84">
        <v>3</v>
      </c>
      <c r="B353" s="102"/>
      <c r="C353" s="78" t="s">
        <v>40</v>
      </c>
      <c r="D353" s="79">
        <f t="shared" si="160"/>
        <v>0</v>
      </c>
      <c r="E353" s="79">
        <f aca="true" t="shared" si="162" ref="E353:L353">SUM(E354,E359)</f>
        <v>0</v>
      </c>
      <c r="F353" s="79">
        <f>SUM(F354,F359)</f>
        <v>0</v>
      </c>
      <c r="G353" s="79">
        <f t="shared" si="162"/>
        <v>0</v>
      </c>
      <c r="H353" s="79">
        <f t="shared" si="162"/>
        <v>0</v>
      </c>
      <c r="I353" s="79">
        <f t="shared" si="162"/>
        <v>0</v>
      </c>
      <c r="J353" s="79">
        <f t="shared" si="162"/>
        <v>0</v>
      </c>
      <c r="K353" s="79">
        <f t="shared" si="162"/>
        <v>0</v>
      </c>
      <c r="L353" s="79">
        <f t="shared" si="162"/>
        <v>0</v>
      </c>
    </row>
    <row r="354" spans="1:12" ht="12.75">
      <c r="A354" s="84">
        <v>31</v>
      </c>
      <c r="B354" s="102"/>
      <c r="C354" s="78" t="s">
        <v>20</v>
      </c>
      <c r="D354" s="79">
        <f t="shared" si="160"/>
        <v>0</v>
      </c>
      <c r="E354" s="79">
        <f aca="true" t="shared" si="163" ref="E354:L354">SUM(E355,E357)</f>
        <v>0</v>
      </c>
      <c r="F354" s="79">
        <f>SUM(F355,F357)</f>
        <v>0</v>
      </c>
      <c r="G354" s="79">
        <f t="shared" si="163"/>
        <v>0</v>
      </c>
      <c r="H354" s="79">
        <f t="shared" si="163"/>
        <v>0</v>
      </c>
      <c r="I354" s="79">
        <f t="shared" si="163"/>
        <v>0</v>
      </c>
      <c r="J354" s="79">
        <f t="shared" si="163"/>
        <v>0</v>
      </c>
      <c r="K354" s="79">
        <f t="shared" si="163"/>
        <v>0</v>
      </c>
      <c r="L354" s="79">
        <f t="shared" si="163"/>
        <v>0</v>
      </c>
    </row>
    <row r="355" spans="1:12" ht="12.75">
      <c r="A355" s="84">
        <v>311</v>
      </c>
      <c r="B355" s="102"/>
      <c r="C355" s="78" t="s">
        <v>21</v>
      </c>
      <c r="D355" s="79">
        <f t="shared" si="160"/>
        <v>0</v>
      </c>
      <c r="E355" s="79">
        <f aca="true" t="shared" si="164" ref="E355:L355">SUM(E356)</f>
        <v>0</v>
      </c>
      <c r="F355" s="79">
        <f t="shared" si="164"/>
        <v>0</v>
      </c>
      <c r="G355" s="79">
        <f t="shared" si="164"/>
        <v>0</v>
      </c>
      <c r="H355" s="79">
        <f t="shared" si="164"/>
        <v>0</v>
      </c>
      <c r="I355" s="79">
        <f t="shared" si="164"/>
        <v>0</v>
      </c>
      <c r="J355" s="79">
        <f t="shared" si="164"/>
        <v>0</v>
      </c>
      <c r="K355" s="79">
        <f t="shared" si="164"/>
        <v>0</v>
      </c>
      <c r="L355" s="79">
        <f t="shared" si="164"/>
        <v>0</v>
      </c>
    </row>
    <row r="356" spans="1:12" ht="12.75">
      <c r="A356" s="84">
        <v>3111</v>
      </c>
      <c r="B356" s="103">
        <v>0</v>
      </c>
      <c r="C356" s="78" t="s">
        <v>95</v>
      </c>
      <c r="D356" s="79">
        <f t="shared" si="160"/>
        <v>0</v>
      </c>
      <c r="E356" s="119"/>
      <c r="F356" s="119"/>
      <c r="G356" s="124"/>
      <c r="H356" s="124"/>
      <c r="I356" s="124"/>
      <c r="J356" s="124"/>
      <c r="K356" s="124"/>
      <c r="L356" s="124"/>
    </row>
    <row r="357" spans="1:12" ht="12.75">
      <c r="A357" s="84">
        <v>313</v>
      </c>
      <c r="B357" s="102"/>
      <c r="C357" s="78" t="s">
        <v>23</v>
      </c>
      <c r="D357" s="79">
        <f t="shared" si="160"/>
        <v>0</v>
      </c>
      <c r="E357" s="79">
        <f aca="true" t="shared" si="165" ref="E357:L357">SUM(E358:E358)</f>
        <v>0</v>
      </c>
      <c r="F357" s="79">
        <f t="shared" si="165"/>
        <v>0</v>
      </c>
      <c r="G357" s="79">
        <f t="shared" si="165"/>
        <v>0</v>
      </c>
      <c r="H357" s="79">
        <f t="shared" si="165"/>
        <v>0</v>
      </c>
      <c r="I357" s="79">
        <f t="shared" si="165"/>
        <v>0</v>
      </c>
      <c r="J357" s="79">
        <f t="shared" si="165"/>
        <v>0</v>
      </c>
      <c r="K357" s="79">
        <f t="shared" si="165"/>
        <v>0</v>
      </c>
      <c r="L357" s="79">
        <f t="shared" si="165"/>
        <v>0</v>
      </c>
    </row>
    <row r="358" spans="1:12" ht="25.5">
      <c r="A358" s="84">
        <v>3132</v>
      </c>
      <c r="B358" s="103">
        <v>0</v>
      </c>
      <c r="C358" s="78" t="s">
        <v>96</v>
      </c>
      <c r="D358" s="79">
        <f t="shared" si="160"/>
        <v>0</v>
      </c>
      <c r="E358" s="119"/>
      <c r="F358" s="119"/>
      <c r="G358" s="124"/>
      <c r="H358" s="124"/>
      <c r="I358" s="124"/>
      <c r="J358" s="124"/>
      <c r="K358" s="124"/>
      <c r="L358" s="124"/>
    </row>
    <row r="359" spans="1:12" ht="12.75">
      <c r="A359" s="84">
        <v>32</v>
      </c>
      <c r="B359" s="102"/>
      <c r="C359" s="78" t="s">
        <v>24</v>
      </c>
      <c r="D359" s="79">
        <f t="shared" si="160"/>
        <v>0</v>
      </c>
      <c r="E359" s="79">
        <f aca="true" t="shared" si="166" ref="E359:L359">SUM(E360,E363,E366)</f>
        <v>0</v>
      </c>
      <c r="F359" s="79">
        <f>SUM(F360,F363,F366)</f>
        <v>0</v>
      </c>
      <c r="G359" s="79">
        <f t="shared" si="166"/>
        <v>0</v>
      </c>
      <c r="H359" s="79">
        <f t="shared" si="166"/>
        <v>0</v>
      </c>
      <c r="I359" s="79">
        <f t="shared" si="166"/>
        <v>0</v>
      </c>
      <c r="J359" s="79">
        <f t="shared" si="166"/>
        <v>0</v>
      </c>
      <c r="K359" s="79">
        <f t="shared" si="166"/>
        <v>0</v>
      </c>
      <c r="L359" s="79">
        <f t="shared" si="166"/>
        <v>0</v>
      </c>
    </row>
    <row r="360" spans="1:12" ht="12.75">
      <c r="A360" s="84">
        <v>322</v>
      </c>
      <c r="B360" s="102"/>
      <c r="C360" s="78" t="s">
        <v>26</v>
      </c>
      <c r="D360" s="79">
        <f t="shared" si="160"/>
        <v>0</v>
      </c>
      <c r="E360" s="79">
        <f aca="true" t="shared" si="167" ref="E360:L360">SUM(E361:E362)</f>
        <v>0</v>
      </c>
      <c r="F360" s="79">
        <f>SUM(F361:F362)</f>
        <v>0</v>
      </c>
      <c r="G360" s="79">
        <f t="shared" si="167"/>
        <v>0</v>
      </c>
      <c r="H360" s="79">
        <f t="shared" si="167"/>
        <v>0</v>
      </c>
      <c r="I360" s="79">
        <f t="shared" si="167"/>
        <v>0</v>
      </c>
      <c r="J360" s="79">
        <f t="shared" si="167"/>
        <v>0</v>
      </c>
      <c r="K360" s="79">
        <f t="shared" si="167"/>
        <v>0</v>
      </c>
      <c r="L360" s="79">
        <f t="shared" si="167"/>
        <v>0</v>
      </c>
    </row>
    <row r="361" spans="1:12" ht="25.5">
      <c r="A361" s="84">
        <v>3221</v>
      </c>
      <c r="B361" s="103">
        <v>0</v>
      </c>
      <c r="C361" s="78" t="s">
        <v>62</v>
      </c>
      <c r="D361" s="79">
        <f t="shared" si="160"/>
        <v>0</v>
      </c>
      <c r="E361" s="119"/>
      <c r="F361" s="119"/>
      <c r="G361" s="124"/>
      <c r="H361" s="124"/>
      <c r="I361" s="124"/>
      <c r="J361" s="124"/>
      <c r="K361" s="124"/>
      <c r="L361" s="124"/>
    </row>
    <row r="362" spans="1:12" ht="12.75">
      <c r="A362" s="84">
        <v>3222</v>
      </c>
      <c r="B362" s="103">
        <v>0</v>
      </c>
      <c r="C362" s="78" t="s">
        <v>63</v>
      </c>
      <c r="D362" s="79">
        <f t="shared" si="160"/>
        <v>0</v>
      </c>
      <c r="E362" s="119"/>
      <c r="F362" s="119"/>
      <c r="G362" s="124"/>
      <c r="H362" s="124"/>
      <c r="I362" s="124"/>
      <c r="J362" s="124"/>
      <c r="K362" s="124"/>
      <c r="L362" s="124"/>
    </row>
    <row r="363" spans="1:12" ht="12.75">
      <c r="A363" s="84">
        <v>323</v>
      </c>
      <c r="B363" s="102"/>
      <c r="C363" s="78" t="s">
        <v>27</v>
      </c>
      <c r="D363" s="79">
        <f t="shared" si="160"/>
        <v>0</v>
      </c>
      <c r="E363" s="79">
        <f aca="true" t="shared" si="168" ref="E363:L363">SUM(E364:E365)</f>
        <v>0</v>
      </c>
      <c r="F363" s="79">
        <f>SUM(F364:F365)</f>
        <v>0</v>
      </c>
      <c r="G363" s="79">
        <f t="shared" si="168"/>
        <v>0</v>
      </c>
      <c r="H363" s="79">
        <f t="shared" si="168"/>
        <v>0</v>
      </c>
      <c r="I363" s="79">
        <f t="shared" si="168"/>
        <v>0</v>
      </c>
      <c r="J363" s="79">
        <f t="shared" si="168"/>
        <v>0</v>
      </c>
      <c r="K363" s="79">
        <f t="shared" si="168"/>
        <v>0</v>
      </c>
      <c r="L363" s="79">
        <f t="shared" si="168"/>
        <v>0</v>
      </c>
    </row>
    <row r="364" spans="1:12" ht="12.75">
      <c r="A364" s="84">
        <v>3231</v>
      </c>
      <c r="B364" s="103">
        <v>0</v>
      </c>
      <c r="C364" s="78" t="s">
        <v>68</v>
      </c>
      <c r="D364" s="79">
        <f t="shared" si="160"/>
        <v>0</v>
      </c>
      <c r="E364" s="119"/>
      <c r="F364" s="119"/>
      <c r="G364" s="124"/>
      <c r="H364" s="124"/>
      <c r="I364" s="124"/>
      <c r="J364" s="124"/>
      <c r="K364" s="124"/>
      <c r="L364" s="124"/>
    </row>
    <row r="365" spans="1:12" ht="12.75">
      <c r="A365" s="84">
        <v>3233</v>
      </c>
      <c r="B365" s="103">
        <v>0</v>
      </c>
      <c r="C365" s="78" t="s">
        <v>69</v>
      </c>
      <c r="D365" s="79">
        <f t="shared" si="160"/>
        <v>0</v>
      </c>
      <c r="E365" s="119"/>
      <c r="F365" s="119"/>
      <c r="G365" s="124"/>
      <c r="H365" s="124"/>
      <c r="I365" s="124"/>
      <c r="J365" s="124"/>
      <c r="K365" s="124"/>
      <c r="L365" s="124"/>
    </row>
    <row r="366" spans="1:12" ht="12.75">
      <c r="A366" s="84">
        <v>329</v>
      </c>
      <c r="B366" s="102"/>
      <c r="C366" s="78" t="s">
        <v>76</v>
      </c>
      <c r="D366" s="79">
        <f t="shared" si="160"/>
        <v>0</v>
      </c>
      <c r="E366" s="79">
        <f aca="true" t="shared" si="169" ref="E366:L366">SUM(E367:E368)</f>
        <v>0</v>
      </c>
      <c r="F366" s="79">
        <f>SUM(F367:F368)</f>
        <v>0</v>
      </c>
      <c r="G366" s="79">
        <f t="shared" si="169"/>
        <v>0</v>
      </c>
      <c r="H366" s="79">
        <f t="shared" si="169"/>
        <v>0</v>
      </c>
      <c r="I366" s="79">
        <f t="shared" si="169"/>
        <v>0</v>
      </c>
      <c r="J366" s="79">
        <f t="shared" si="169"/>
        <v>0</v>
      </c>
      <c r="K366" s="79">
        <f t="shared" si="169"/>
        <v>0</v>
      </c>
      <c r="L366" s="79">
        <f t="shared" si="169"/>
        <v>0</v>
      </c>
    </row>
    <row r="367" spans="1:12" ht="12.75">
      <c r="A367" s="84">
        <v>3293</v>
      </c>
      <c r="B367" s="103">
        <v>0</v>
      </c>
      <c r="C367" s="78" t="s">
        <v>78</v>
      </c>
      <c r="D367" s="79">
        <f t="shared" si="160"/>
        <v>0</v>
      </c>
      <c r="E367" s="119"/>
      <c r="F367" s="119"/>
      <c r="G367" s="124"/>
      <c r="H367" s="124"/>
      <c r="I367" s="124"/>
      <c r="J367" s="124"/>
      <c r="K367" s="124"/>
      <c r="L367" s="124"/>
    </row>
    <row r="368" spans="1:12" ht="12.75">
      <c r="A368" s="84">
        <v>3299</v>
      </c>
      <c r="B368" s="103">
        <v>0</v>
      </c>
      <c r="C368" s="78" t="s">
        <v>76</v>
      </c>
      <c r="D368" s="79">
        <f t="shared" si="160"/>
        <v>0</v>
      </c>
      <c r="E368" s="119"/>
      <c r="F368" s="119"/>
      <c r="G368" s="124"/>
      <c r="H368" s="124"/>
      <c r="I368" s="124"/>
      <c r="J368" s="124"/>
      <c r="K368" s="124"/>
      <c r="L368" s="124"/>
    </row>
    <row r="369" spans="1:12" ht="12.75">
      <c r="A369" s="84"/>
      <c r="B369" s="103"/>
      <c r="C369" s="78"/>
      <c r="D369" s="79"/>
      <c r="E369" s="86"/>
      <c r="F369" s="86"/>
      <c r="G369" s="106"/>
      <c r="H369" s="106"/>
      <c r="I369" s="106"/>
      <c r="J369" s="106"/>
      <c r="K369" s="106"/>
      <c r="L369" s="106"/>
    </row>
    <row r="370" ht="12.75">
      <c r="C370" s="127"/>
    </row>
    <row r="371" ht="12.75">
      <c r="C371" s="127"/>
    </row>
    <row r="372" ht="12.75">
      <c r="C372" s="127"/>
    </row>
  </sheetData>
  <sheetProtection/>
  <mergeCells count="2">
    <mergeCell ref="A1:L1"/>
    <mergeCell ref="A4:C4"/>
  </mergeCells>
  <conditionalFormatting sqref="B109 A110:B204 A205 A286:A292 A297:A351">
    <cfRule type="cellIs" priority="20" dxfId="3" operator="equal" stopIfTrue="1">
      <formula>4126</formula>
    </cfRule>
  </conditionalFormatting>
  <conditionalFormatting sqref="A109">
    <cfRule type="cellIs" priority="19" dxfId="3" operator="equal" stopIfTrue="1">
      <formula>4126</formula>
    </cfRule>
  </conditionalFormatting>
  <conditionalFormatting sqref="A352:A369">
    <cfRule type="cellIs" priority="17" dxfId="3" operator="equal" stopIfTrue="1">
      <formula>4126</formula>
    </cfRule>
  </conditionalFormatting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</cp:lastModifiedBy>
  <cp:lastPrinted>2019-11-04T06:39:02Z</cp:lastPrinted>
  <dcterms:created xsi:type="dcterms:W3CDTF">2013-09-11T11:00:21Z</dcterms:created>
  <dcterms:modified xsi:type="dcterms:W3CDTF">2019-12-18T06:36:40Z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